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 firstSheet="1" activeTab="1"/>
  </bookViews>
  <sheets>
    <sheet name="Sheet1（原版）" sheetId="1" state="hidden" r:id="rId1"/>
    <sheet name="Sheet1 (2)" sheetId="3" r:id="rId2"/>
  </sheets>
  <definedNames>
    <definedName name="_xlnm._FilterDatabase" localSheetId="0" hidden="1">'Sheet1（原版）'!$A$5:$U$85</definedName>
    <definedName name="_xlnm._FilterDatabase" localSheetId="1" hidden="1">'Sheet1 (2)'!$A$4:$K$186</definedName>
    <definedName name="_xlnm.Print_Titles" localSheetId="0">'Sheet1（原版）'!$A:$C,'Sheet1（原版）'!$1:$6</definedName>
    <definedName name="_xlnm.Print_Area" localSheetId="0">'Sheet1（原版）'!$A$1:$U$88</definedName>
    <definedName name="_xlnm.Print_Titles" localSheetId="1">'Sheet1 (2)'!$A:$C,'Sheet1 (2)'!$1:$4</definedName>
    <definedName name="_xlnm.Print_Area" localSheetId="1">'Sheet1 (2)'!$A$1:$K$189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<sst xmlns="http://schemas.openxmlformats.org/spreadsheetml/2006/main" count="1242" uniqueCount="360">
  <si>
    <r>
      <rPr>
        <b/>
        <sz val="16"/>
        <rFont val="宋体"/>
        <charset val="134"/>
      </rPr>
      <t>安徽农垦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年中央财政农业社会化服务项目验收结果明细表（大圹圩）</t>
    </r>
  </si>
  <si>
    <t>实施主体单位：安徽农服大圹圩农业服务有限公司</t>
  </si>
  <si>
    <t>序号</t>
  </si>
  <si>
    <t>服务对象姓名</t>
  </si>
  <si>
    <t>服务地点</t>
  </si>
  <si>
    <t>合同情况</t>
  </si>
  <si>
    <r>
      <rPr>
        <sz val="11"/>
        <rFont val="宋体"/>
        <charset val="134"/>
      </rPr>
      <t>申报服务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面积（亩）</t>
    </r>
  </si>
  <si>
    <t>实际完成情况</t>
  </si>
  <si>
    <t>补助资金测算情况</t>
  </si>
  <si>
    <t>农作物种类</t>
  </si>
  <si>
    <t>服务类型</t>
  </si>
  <si>
    <t>服务次数</t>
  </si>
  <si>
    <t>作业面积（亩）</t>
  </si>
  <si>
    <r>
      <rPr>
        <sz val="11"/>
        <rFont val="宋体"/>
        <charset val="134"/>
      </rPr>
      <t>服务费价格（元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</si>
  <si>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完成时间</t>
  </si>
  <si>
    <t>实际收费</t>
  </si>
  <si>
    <t>收费方式</t>
  </si>
  <si>
    <t>补助占服务价格比例</t>
  </si>
  <si>
    <r>
      <rPr>
        <sz val="11"/>
        <rFont val="宋体"/>
        <charset val="134"/>
      </rPr>
      <t>补助标准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</si>
  <si>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补助金额（元）</t>
  </si>
  <si>
    <t>小农户</t>
  </si>
  <si>
    <t>经营主体</t>
  </si>
  <si>
    <t>总面积</t>
  </si>
  <si>
    <t>其中小农户面积</t>
  </si>
  <si>
    <r>
      <rPr>
        <sz val="11"/>
        <rFont val="宋体"/>
        <charset val="134"/>
      </rPr>
      <t>实际收费价格（元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亩）</t>
    </r>
  </si>
  <si>
    <t>实际收取费金额（元）</t>
  </si>
  <si>
    <t>合计</t>
  </si>
  <si>
    <t>服务小农户</t>
  </si>
  <si>
    <t>服务经营主体</t>
  </si>
  <si>
    <t>张瑞华</t>
  </si>
  <si>
    <t>新街镇新街村岑庄组</t>
  </si>
  <si>
    <t>水稻</t>
  </si>
  <si>
    <r>
      <rPr>
        <sz val="11"/>
        <rFont val="宋体"/>
        <charset val="134"/>
      </rPr>
      <t>整地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机械化育插秧</t>
    </r>
  </si>
  <si>
    <t>2026.5.15-6.25</t>
  </si>
  <si>
    <t>一次性支付</t>
  </si>
  <si>
    <t>孙建昌</t>
  </si>
  <si>
    <t>新街镇峰阳村新塘组</t>
  </si>
  <si>
    <t>张卫田</t>
  </si>
  <si>
    <t>新街镇峰阳村峰阳、干云组</t>
  </si>
  <si>
    <t>毛文科</t>
  </si>
  <si>
    <t>新街镇新街村杨村组</t>
  </si>
  <si>
    <t>段金昌</t>
  </si>
  <si>
    <t>石梁镇陆营村尤庄、东组</t>
  </si>
  <si>
    <t>董瑞忠</t>
  </si>
  <si>
    <t>石梁镇古庵村学塘组</t>
  </si>
  <si>
    <t>姚伏宝</t>
  </si>
  <si>
    <t>石梁镇古庵村河坝东涧</t>
  </si>
  <si>
    <t>施立山</t>
  </si>
  <si>
    <t>石梁镇陆营村唐庄、董桥组</t>
  </si>
  <si>
    <t>陆广才</t>
  </si>
  <si>
    <t>石梁镇陆营村中营组</t>
  </si>
  <si>
    <t>刘建国</t>
  </si>
  <si>
    <t>石梁镇陆营村何庄组</t>
  </si>
  <si>
    <t>陈治春</t>
  </si>
  <si>
    <t>石梁镇陆营村赵庄组</t>
  </si>
  <si>
    <t>孙建林</t>
  </si>
  <si>
    <t>石梁镇陆营村薛庄组</t>
  </si>
  <si>
    <t>樊朝明</t>
  </si>
  <si>
    <t>秦栏镇新华村朱坝组</t>
  </si>
  <si>
    <t>戴源生</t>
  </si>
  <si>
    <t>杨村镇村杨社区腰庄、跃进组</t>
  </si>
  <si>
    <t>钟福连</t>
  </si>
  <si>
    <t>杨村镇光华村徐庄组</t>
  </si>
  <si>
    <r>
      <rPr>
        <sz val="11"/>
        <rFont val="宋体"/>
        <charset val="134"/>
      </rPr>
      <t>薛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峰</t>
    </r>
  </si>
  <si>
    <t>金集镇谕兴村天鱼组</t>
  </si>
  <si>
    <t>刘云宗</t>
  </si>
  <si>
    <t>金集镇谕兴村杨老组</t>
  </si>
  <si>
    <t>戴芳生</t>
  </si>
  <si>
    <t>杨村镇村杨社沂湖组</t>
  </si>
  <si>
    <t>吴良先</t>
  </si>
  <si>
    <t>冶山镇福胜村上云组</t>
  </si>
  <si>
    <t>苏东林</t>
  </si>
  <si>
    <t>冶山镇福胜村陈庄组</t>
  </si>
  <si>
    <t>郑集镇川桥村砖井、川桥组</t>
  </si>
  <si>
    <t>陈德山</t>
  </si>
  <si>
    <t>郑集镇川桥村小云组</t>
  </si>
  <si>
    <t>陈世海</t>
  </si>
  <si>
    <t>郑集镇川桥村苏庄、苏兴组</t>
  </si>
  <si>
    <t>叶春华</t>
  </si>
  <si>
    <t>郑集镇川桥村竹园组</t>
  </si>
  <si>
    <t>陈世朝</t>
  </si>
  <si>
    <t>郑集镇向阳村陈块组</t>
  </si>
  <si>
    <t>唐银江</t>
  </si>
  <si>
    <t>铜城镇乔田村姚庄组</t>
  </si>
  <si>
    <t>何有山</t>
  </si>
  <si>
    <t>广陵街道曙光社区郁庄组</t>
  </si>
  <si>
    <r>
      <rPr>
        <sz val="11"/>
        <rFont val="宋体"/>
        <charset val="134"/>
      </rPr>
      <t>俞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军</t>
    </r>
  </si>
  <si>
    <t>永丰镇民生社区陶庄组</t>
  </si>
  <si>
    <t>张建昌</t>
  </si>
  <si>
    <t>永丰镇三元村黑鱼队</t>
  </si>
  <si>
    <t>赵永玲</t>
  </si>
  <si>
    <t>秦栏镇新华社区卢塘、文昌队</t>
  </si>
  <si>
    <t>张连凤</t>
  </si>
  <si>
    <t>广陵街道祝润村刁尖队</t>
  </si>
  <si>
    <t>刘国山</t>
  </si>
  <si>
    <t>永丰镇民生社区小甲、大甲队</t>
  </si>
  <si>
    <t>徐晓锋</t>
  </si>
  <si>
    <t>永丰镇三元村老坝队</t>
  </si>
  <si>
    <t>王晓辉</t>
  </si>
  <si>
    <t>永丰镇宏大村红庙组</t>
  </si>
  <si>
    <t>王文才</t>
  </si>
  <si>
    <t>永丰镇三元村新建组</t>
  </si>
  <si>
    <t>刘晓华</t>
  </si>
  <si>
    <t>天长市永丰镇二墩村</t>
  </si>
  <si>
    <t>曹立红</t>
  </si>
  <si>
    <t>天长市永丰镇桥湾社区桥湾一组</t>
  </si>
  <si>
    <t>天长市永丰镇二墩村村民委员会</t>
  </si>
  <si>
    <t>2026.5.1-7.1</t>
  </si>
  <si>
    <t>天长市永丰镇三元村村民委员会</t>
  </si>
  <si>
    <t>长市永丰镇三元村</t>
  </si>
  <si>
    <t>天长市石梁镇陆营村张庄组</t>
  </si>
  <si>
    <t>天长市石梁镇陆营村</t>
  </si>
  <si>
    <t>天长市石梁镇陆营村何庄组</t>
  </si>
  <si>
    <t>天长市石梁镇陆营村苏岗组</t>
  </si>
  <si>
    <t>天长市永丰镇蒲东村村民委员会</t>
  </si>
  <si>
    <t>天长市永丰镇蒲东村</t>
  </si>
  <si>
    <t>天长市永丰镇桥湾社区扒桥组</t>
  </si>
  <si>
    <t>天长市永丰镇桥湾社区</t>
  </si>
  <si>
    <t>天长市永丰镇桥湾社区陈庄组</t>
  </si>
  <si>
    <t>天长市永丰镇桥湾社区灯圩组</t>
  </si>
  <si>
    <t>天长市永丰镇桥湾社区复兴组</t>
  </si>
  <si>
    <t>天长市永丰镇桥湾社区贡庄组</t>
  </si>
  <si>
    <t>天长市永丰镇桥湾社区官西组</t>
  </si>
  <si>
    <t>天长市永丰镇桥湾社区官东组</t>
  </si>
  <si>
    <t>天长市永丰镇桥湾社区蒋庄组</t>
  </si>
  <si>
    <t>天长市永丰镇桥湾社区老港组</t>
  </si>
  <si>
    <t>天长市永丰镇桥湾社区李庄组</t>
  </si>
  <si>
    <t>天长市永丰镇桥湾社区立新组</t>
  </si>
  <si>
    <t>天长市永丰镇桥湾社区刘庄组</t>
  </si>
  <si>
    <t>天长市永丰镇桥湾社区龙塘组</t>
  </si>
  <si>
    <t>天长市永丰镇桥湾社区陆圩组</t>
  </si>
  <si>
    <t>天长市永丰镇桥湾社区陆庄组</t>
  </si>
  <si>
    <t>天长市永丰镇桥湾社区马塘组</t>
  </si>
  <si>
    <t>天长市永丰镇桥湾社区普济组</t>
  </si>
  <si>
    <t>天长市永丰镇桥湾社区钱庄组</t>
  </si>
  <si>
    <t>天长市永丰镇桥湾社区桥湾二组</t>
  </si>
  <si>
    <t>天长市永丰镇桥湾社区邵庄组</t>
  </si>
  <si>
    <t>天长市永丰镇桥湾社区时庄组</t>
  </si>
  <si>
    <t>天长市永丰镇桥湾社区松埂组</t>
  </si>
  <si>
    <t>天长市永丰镇桥湾社区陶庄组</t>
  </si>
  <si>
    <t>天长市永丰镇桥湾社区湾头组</t>
  </si>
  <si>
    <t>天长市永丰镇桥湾社区新建组</t>
  </si>
  <si>
    <t>天长市永丰镇桥湾社区新庄组</t>
  </si>
  <si>
    <t>天长市永丰镇桥湾社区宣河组</t>
  </si>
  <si>
    <t>天长市永丰镇桥湾社区丫口组</t>
  </si>
  <si>
    <t>天长市永丰镇桥湾社区殷庄组</t>
  </si>
  <si>
    <t>天长市永丰镇桥湾社区跃庄组</t>
  </si>
  <si>
    <t>天长市永丰镇桥湾社区张庄组</t>
  </si>
  <si>
    <t>天长市永丰镇桥湾社区长圩组</t>
  </si>
  <si>
    <t>天长市永丰镇桥湾社区郑庄组</t>
  </si>
  <si>
    <t>天长市永丰镇桥湾社区砖井组</t>
  </si>
  <si>
    <r>
      <rPr>
        <sz val="11"/>
        <color theme="1"/>
        <rFont val="宋体"/>
        <charset val="134"/>
      </rPr>
      <t>验收单位（盖章）：</t>
    </r>
  </si>
  <si>
    <r>
      <rPr>
        <sz val="11"/>
        <color theme="1"/>
        <rFont val="宋体"/>
        <charset val="134"/>
      </rPr>
      <t>验收时间：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月30日</t>
    </r>
  </si>
  <si>
    <r>
      <rPr>
        <sz val="11"/>
        <color theme="1"/>
        <rFont val="宋体"/>
        <charset val="134"/>
      </rPr>
      <t>永丰镇二墩村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刘晓华</t>
    </r>
  </si>
  <si>
    <t>永丰镇桥湾社区桥湾一组-曹立红</t>
  </si>
  <si>
    <t>安徽省农垦集团焦岗湖农场有限公司2026年农服项目补贴明细表（第一批次）</t>
  </si>
  <si>
    <r>
      <rPr>
        <b/>
        <sz val="11"/>
        <rFont val="宋体"/>
        <charset val="134"/>
      </rPr>
      <t>服务费价格（元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亩）</t>
    </r>
  </si>
  <si>
    <r>
      <rPr>
        <b/>
        <sz val="11"/>
        <rFont val="宋体"/>
        <charset val="134"/>
      </rPr>
      <t>补助标准</t>
    </r>
    <r>
      <rPr>
        <b/>
        <sz val="11"/>
        <rFont val="Times New Roman"/>
        <charset val="134"/>
      </rPr>
      <t xml:space="preserve"> </t>
    </r>
    <r>
      <rPr>
        <b/>
        <sz val="11"/>
        <rFont val="宋体"/>
        <charset val="134"/>
      </rPr>
      <t>（元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亩）</t>
    </r>
  </si>
  <si>
    <t>服务对象</t>
  </si>
  <si>
    <t>服务主体</t>
  </si>
  <si>
    <t>龚应章</t>
  </si>
  <si>
    <t>寿县安丰塘镇四店村</t>
  </si>
  <si>
    <t>机械化育插秧</t>
  </si>
  <si>
    <t>龚玉好</t>
  </si>
  <si>
    <t>张洋</t>
  </si>
  <si>
    <t>梅福银</t>
  </si>
  <si>
    <t>寿县陶店乡马店村</t>
  </si>
  <si>
    <t>梅福龙</t>
  </si>
  <si>
    <t>刘元庚</t>
  </si>
  <si>
    <t>朱公顺</t>
  </si>
  <si>
    <t>寿县陶店乡桃园村</t>
  </si>
  <si>
    <t>朱公祥</t>
  </si>
  <si>
    <t>张传海</t>
  </si>
  <si>
    <t>许冬明</t>
  </si>
  <si>
    <t>陶立新</t>
  </si>
  <si>
    <t>赵义山</t>
  </si>
  <si>
    <t>许志兵</t>
  </si>
  <si>
    <t>陶如文</t>
  </si>
  <si>
    <t>陶如起</t>
  </si>
  <si>
    <t>陈西元</t>
  </si>
  <si>
    <t>寿县堰口镇高王村</t>
  </si>
  <si>
    <t>戈仁瑞</t>
  </si>
  <si>
    <t>刘国义</t>
  </si>
  <si>
    <t>代绍贵</t>
  </si>
  <si>
    <t>刘庆虎</t>
  </si>
  <si>
    <t>金胜玉</t>
  </si>
  <si>
    <t>刘道江</t>
  </si>
  <si>
    <t>刘小龙</t>
  </si>
  <si>
    <t>刘庆康</t>
  </si>
  <si>
    <t>刘本涛</t>
  </si>
  <si>
    <t>程新贵</t>
  </si>
  <si>
    <t>李祖宏</t>
  </si>
  <si>
    <t>袁秀红</t>
  </si>
  <si>
    <t>戈德中</t>
  </si>
  <si>
    <t>程东海</t>
  </si>
  <si>
    <t>戈仁淼</t>
  </si>
  <si>
    <t>李银先</t>
  </si>
  <si>
    <t>吴长文</t>
  </si>
  <si>
    <t>戈超</t>
  </si>
  <si>
    <t>张玉德</t>
  </si>
  <si>
    <t>丁家永</t>
  </si>
  <si>
    <t>李成海</t>
  </si>
  <si>
    <t>马应红</t>
  </si>
  <si>
    <t>齐传兵</t>
  </si>
  <si>
    <t>丁道友</t>
  </si>
  <si>
    <t>戈德军</t>
  </si>
  <si>
    <t>齐传民</t>
  </si>
  <si>
    <t>徐世友</t>
  </si>
  <si>
    <t>李祖彩</t>
  </si>
  <si>
    <t>刘庆生</t>
  </si>
  <si>
    <t>刘贯中</t>
  </si>
  <si>
    <t>程东涛</t>
  </si>
  <si>
    <t>李先好</t>
  </si>
  <si>
    <t>程新柱</t>
  </si>
  <si>
    <t>刘贤平</t>
  </si>
  <si>
    <t>丁克平</t>
  </si>
  <si>
    <t>戈仁厚</t>
  </si>
  <si>
    <t>戈仁源</t>
  </si>
  <si>
    <t>程新多</t>
  </si>
  <si>
    <t>包克伦</t>
  </si>
  <si>
    <t>代学贤</t>
  </si>
  <si>
    <t>寿县堰口镇魏岗村</t>
  </si>
  <si>
    <t>葛厚安</t>
  </si>
  <si>
    <t>代周贤</t>
  </si>
  <si>
    <t>张士海</t>
  </si>
  <si>
    <t>代峰</t>
  </si>
  <si>
    <t>张士远</t>
  </si>
  <si>
    <t>朱公义</t>
  </si>
  <si>
    <t>葛广贵</t>
  </si>
  <si>
    <t>戈本菊</t>
  </si>
  <si>
    <t>王桂成</t>
  </si>
  <si>
    <t>孙克刚</t>
  </si>
  <si>
    <t>李桃宣</t>
  </si>
  <si>
    <t>代厚贤</t>
  </si>
  <si>
    <t>葛广和</t>
  </si>
  <si>
    <t>王家胜</t>
  </si>
  <si>
    <t>齐传中</t>
  </si>
  <si>
    <t>孙中有</t>
  </si>
  <si>
    <t>张士艳</t>
  </si>
  <si>
    <t>朱多江</t>
  </si>
  <si>
    <t>齐传国</t>
  </si>
  <si>
    <t>孙中宝</t>
  </si>
  <si>
    <t>李金永</t>
  </si>
  <si>
    <t>寿县堰口镇堰口村</t>
  </si>
  <si>
    <t>鲁多军</t>
  </si>
  <si>
    <t>陈德启</t>
  </si>
  <si>
    <t>王安宏</t>
  </si>
  <si>
    <t>李家胜</t>
  </si>
  <si>
    <t>李宣亮</t>
  </si>
  <si>
    <t>李家贵</t>
  </si>
  <si>
    <t>王安全</t>
  </si>
  <si>
    <t>李金地</t>
  </si>
  <si>
    <t>周志全</t>
  </si>
  <si>
    <t>寿县窑口镇贾庙村</t>
  </si>
  <si>
    <t>孙明江</t>
  </si>
  <si>
    <t>胡祥云</t>
  </si>
  <si>
    <t>周皖新</t>
  </si>
  <si>
    <t>陈志银</t>
  </si>
  <si>
    <t>孙明权</t>
  </si>
  <si>
    <t>胡祥毅</t>
  </si>
  <si>
    <t>陈志伟</t>
  </si>
  <si>
    <t>黄士银</t>
  </si>
  <si>
    <t>王胜奎</t>
  </si>
  <si>
    <t>寿县窑口镇粮台村</t>
  </si>
  <si>
    <t>王志友</t>
  </si>
  <si>
    <t>寿县窑口镇马墙村</t>
  </si>
  <si>
    <t>姚家海</t>
  </si>
  <si>
    <t>胡广付</t>
  </si>
  <si>
    <t>寿县窑口镇真武村</t>
  </si>
  <si>
    <t>吴长贵</t>
  </si>
  <si>
    <t>宋立朋</t>
  </si>
  <si>
    <t>颍上县黄坝乡黄坝社区</t>
  </si>
  <si>
    <t>宋立东</t>
  </si>
  <si>
    <t>邢永德</t>
  </si>
  <si>
    <t>黄树甫</t>
  </si>
  <si>
    <t>王保平</t>
  </si>
  <si>
    <t>从善祥</t>
  </si>
  <si>
    <t>李学环</t>
  </si>
  <si>
    <t>宋为岗</t>
  </si>
  <si>
    <t>张同元</t>
  </si>
  <si>
    <t>宋为社</t>
  </si>
  <si>
    <t>张同成</t>
  </si>
  <si>
    <t>宋廷到</t>
  </si>
  <si>
    <t>张孟好</t>
  </si>
  <si>
    <t>宋为席</t>
  </si>
  <si>
    <t>宋维立</t>
  </si>
  <si>
    <t>张训秀</t>
  </si>
  <si>
    <t>刘根里</t>
  </si>
  <si>
    <t>宋廷永</t>
  </si>
  <si>
    <t>张同伦</t>
  </si>
  <si>
    <t>张同前</t>
  </si>
  <si>
    <t>王希明</t>
  </si>
  <si>
    <t>刘军山</t>
  </si>
  <si>
    <t>宋道海</t>
  </si>
  <si>
    <t>宋道彬</t>
  </si>
  <si>
    <t>贾传林</t>
  </si>
  <si>
    <t>宋廷亮</t>
  </si>
  <si>
    <t>宋为桃</t>
  </si>
  <si>
    <t>宋廷贵</t>
  </si>
  <si>
    <t>宋廷军</t>
  </si>
  <si>
    <t>宋廷水</t>
  </si>
  <si>
    <t>李佩春</t>
  </si>
  <si>
    <t>宋为良</t>
  </si>
  <si>
    <t>宋为华</t>
  </si>
  <si>
    <t>贾传保</t>
  </si>
  <si>
    <t>邢成友</t>
  </si>
  <si>
    <t>黄树田</t>
  </si>
  <si>
    <t>颍上县黄坝乡贾岗村</t>
  </si>
  <si>
    <t>张同好</t>
  </si>
  <si>
    <t>黄树义</t>
  </si>
  <si>
    <t>李多雪</t>
  </si>
  <si>
    <t>黄树好</t>
  </si>
  <si>
    <t>黄树全</t>
  </si>
  <si>
    <t>邢宝德</t>
  </si>
  <si>
    <t>黄建策</t>
  </si>
  <si>
    <t>黄国超</t>
  </si>
  <si>
    <t>黄树东</t>
  </si>
  <si>
    <t>宋前进</t>
  </si>
  <si>
    <t>宋立贵</t>
  </si>
  <si>
    <t>黄树传</t>
  </si>
  <si>
    <t>吕学胜</t>
  </si>
  <si>
    <t>吕学中</t>
  </si>
  <si>
    <t>宋立永</t>
  </si>
  <si>
    <t>黄建本</t>
  </si>
  <si>
    <t>宋为库</t>
  </si>
  <si>
    <t>黄树爱</t>
  </si>
  <si>
    <t>宋廷怀</t>
  </si>
  <si>
    <t>宋廷进</t>
  </si>
  <si>
    <t>黄树才</t>
  </si>
  <si>
    <t>宋道米</t>
  </si>
  <si>
    <t>宋道永</t>
  </si>
  <si>
    <t>宋圣考</t>
  </si>
  <si>
    <t>宋道军</t>
  </si>
  <si>
    <t>宋廷明</t>
  </si>
  <si>
    <t>宋廷彦</t>
  </si>
  <si>
    <t>黄忠</t>
  </si>
  <si>
    <t>吕安乐</t>
  </si>
  <si>
    <t>宋胜利</t>
  </si>
  <si>
    <t>宋圣好</t>
  </si>
  <si>
    <t>余伟</t>
  </si>
  <si>
    <t>宋为康</t>
  </si>
  <si>
    <t>宋雪亮</t>
  </si>
  <si>
    <t>宋家胜</t>
  </si>
  <si>
    <t>黄国全</t>
  </si>
  <si>
    <t>吕安强</t>
  </si>
  <si>
    <t>宋加辉</t>
  </si>
  <si>
    <t>寿县涧沟镇勇丽谷物种植家庭农场</t>
  </si>
  <si>
    <t>葛厚明</t>
  </si>
  <si>
    <t>代辉贤</t>
  </si>
  <si>
    <t>寿县窑口镇陶圩村</t>
  </si>
  <si>
    <t>寿县龙腾农业种植有限公司</t>
  </si>
  <si>
    <t>寿县双庙集镇埝东村</t>
  </si>
  <si>
    <t>寿县瓦埠镇福军水稻种植家庭农场</t>
  </si>
  <si>
    <t>寿县瓦埠镇上奠村</t>
  </si>
  <si>
    <t>寿县瓦埠镇松林牲畜养殖家庭农场</t>
  </si>
  <si>
    <t>寿县瓦埠镇张冲村</t>
  </si>
  <si>
    <t>寿县翁杨谷物种植专业合作社</t>
  </si>
  <si>
    <t>寿县保义镇朱楼村</t>
  </si>
  <si>
    <t>寿县小甸镇曹定桥稻谷种植家庭农场</t>
  </si>
  <si>
    <t>寿县小甸镇小甸村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</si>
</sst>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6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b/>
      <sz val="16"/>
      <name val="Times New Roman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wrapText="1"/>
    </xf>
    <xf numFmtId="43" fontId="1" fillId="0" borderId="0" xfId="0" applyNumberFormat="1" applyFont="1" applyFill="1" applyBorder="1" applyAlignment="1">
      <alignment horizontal="center"/>
    </xf>
    <xf numFmtId="43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43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3" fontId="5" fillId="0" borderId="0" xfId="0" applyNumberFormat="1" applyFont="1" applyFill="1" applyAlignment="1">
      <alignment vertical="center"/>
    </xf>
    <xf numFmtId="43" fontId="5" fillId="0" borderId="0" xfId="0" applyNumberFormat="1" applyFont="1" applyFill="1" applyBorder="1" applyAlignment="1">
      <alignment horizontal="center"/>
    </xf>
    <xf numFmtId="43" fontId="5" fillId="0" borderId="0" xfId="0" applyNumberFormat="1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horizontal="center" vertical="center"/>
    </xf>
    <xf numFmtId="43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/>
    <xf numFmtId="0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43" fontId="8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/>
    <xf numFmtId="43" fontId="3" fillId="0" borderId="0" xfId="0" applyNumberFormat="1" applyFont="1" applyFill="1" applyAlignment="1">
      <alignment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0" fontId="5" fillId="0" borderId="1" xfId="3" applyNumberFormat="1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vertical="center"/>
    </xf>
    <xf numFmtId="43" fontId="5" fillId="0" borderId="1" xfId="0" applyNumberFormat="1" applyFont="1" applyFill="1" applyBorder="1" applyAlignment="1">
      <alignment horizontal="right" vertical="center"/>
    </xf>
    <xf numFmtId="9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3" fontId="1" fillId="0" borderId="0" xfId="0" applyNumberFormat="1" applyFont="1" applyFill="1" applyBorder="1" applyAlignment="1"/>
    <xf numFmtId="0" fontId="10" fillId="0" borderId="0" xfId="0" applyFont="1" applyFill="1" applyAlignment="1"/>
    <xf numFmtId="10" fontId="1" fillId="0" borderId="0" xfId="3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4"/>
  <sheetViews>
    <sheetView view="pageBreakPreview" zoomScaleNormal="85" topLeftCell="F66" workbookViewId="0">
      <selection activeCell="M85" sqref="M85"/>
    </sheetView>
  </sheetViews>
  <sheetFormatPr defaultColWidth="9" defaultRowHeight="13.85"/>
  <cols>
    <col min="1" max="1" width="3.70796460176991" style="1" customWidth="1"/>
    <col min="2" max="2" width="28.5486725663717" style="5" customWidth="1"/>
    <col min="3" max="3" width="27.8761061946903" style="6" customWidth="1"/>
    <col min="4" max="4" width="8.29203539823009" style="5" customWidth="1"/>
    <col min="5" max="5" width="21.1150442477876" style="5" customWidth="1"/>
    <col min="6" max="7" width="8.96460176991151" style="1" customWidth="1"/>
    <col min="8" max="8" width="9.6283185840708" style="7" customWidth="1"/>
    <col min="9" max="9" width="11.9557522123894" style="1" customWidth="1"/>
    <col min="10" max="10" width="11.4867256637168" style="7" customWidth="1"/>
    <col min="11" max="11" width="15.8672566371681" style="1" customWidth="1"/>
    <col min="12" max="13" width="10.4513274336283" style="7" customWidth="1"/>
    <col min="14" max="14" width="8.03539823008849" style="1" customWidth="1"/>
    <col min="15" max="15" width="13.7522123893805" style="7" customWidth="1"/>
    <col min="16" max="16" width="10.9646017699115" style="1" customWidth="1"/>
    <col min="17" max="17" width="7.71681415929203" style="1" customWidth="1"/>
    <col min="18" max="18" width="6.9646017699115" style="1" customWidth="1"/>
    <col min="19" max="19" width="12.646017699115" style="8" customWidth="1"/>
    <col min="20" max="21" width="12.646017699115" style="7" customWidth="1"/>
    <col min="22" max="16384" width="9" style="1"/>
  </cols>
  <sheetData>
    <row r="1" s="1" customFormat="1" ht="23" customHeight="1" spans="1:21">
      <c r="A1" s="34"/>
      <c r="B1" s="35"/>
      <c r="C1" s="36"/>
      <c r="D1" s="36" t="s">
        <v>0</v>
      </c>
      <c r="E1" s="35"/>
      <c r="F1" s="35"/>
      <c r="G1" s="37"/>
      <c r="H1" s="38"/>
      <c r="I1" s="39"/>
      <c r="J1" s="17"/>
      <c r="K1" s="39"/>
      <c r="L1" s="36" t="s">
        <v>0</v>
      </c>
      <c r="M1" s="36"/>
      <c r="N1" s="40"/>
      <c r="O1" s="40"/>
      <c r="P1" s="40"/>
      <c r="Q1" s="40"/>
      <c r="R1" s="40"/>
      <c r="S1" s="40"/>
      <c r="T1" s="40"/>
      <c r="U1" s="40"/>
    </row>
    <row r="2" s="2" customFormat="1" ht="22" customHeight="1" spans="1:21">
      <c r="A2" s="10" t="s">
        <v>1</v>
      </c>
      <c r="B2" s="11"/>
      <c r="C2" s="12"/>
      <c r="D2" s="11"/>
      <c r="E2" s="11"/>
      <c r="F2" s="11"/>
      <c r="G2" s="11"/>
      <c r="H2" s="13"/>
      <c r="I2" s="14"/>
      <c r="J2" s="13"/>
      <c r="K2" s="14"/>
      <c r="L2" s="15"/>
      <c r="M2" s="15"/>
      <c r="N2" s="15"/>
      <c r="O2" s="15"/>
      <c r="P2" s="15"/>
      <c r="Q2" s="15"/>
      <c r="R2" s="15"/>
      <c r="S2" s="17"/>
      <c r="T2" s="17"/>
      <c r="U2" s="17"/>
    </row>
    <row r="3" s="2" customFormat="1" ht="18" customHeight="1" spans="1:21">
      <c r="A3" s="23" t="s">
        <v>2</v>
      </c>
      <c r="B3" s="23" t="s">
        <v>3</v>
      </c>
      <c r="C3" s="24" t="s">
        <v>4</v>
      </c>
      <c r="D3" s="23" t="s">
        <v>5</v>
      </c>
      <c r="E3" s="22"/>
      <c r="F3" s="22"/>
      <c r="G3" s="22"/>
      <c r="H3" s="25"/>
      <c r="I3" s="22"/>
      <c r="J3" s="41" t="s">
        <v>6</v>
      </c>
      <c r="K3" s="23" t="s">
        <v>7</v>
      </c>
      <c r="L3" s="25"/>
      <c r="M3" s="25"/>
      <c r="N3" s="22"/>
      <c r="O3" s="25"/>
      <c r="P3" s="22"/>
      <c r="Q3" s="23" t="s">
        <v>8</v>
      </c>
      <c r="R3" s="22"/>
      <c r="S3" s="25"/>
      <c r="T3" s="25"/>
      <c r="U3" s="25"/>
    </row>
    <row r="4" s="2" customFormat="1" ht="14" customHeight="1" spans="1:21">
      <c r="A4" s="22"/>
      <c r="B4" s="22"/>
      <c r="C4" s="42"/>
      <c r="D4" s="23" t="s">
        <v>9</v>
      </c>
      <c r="E4" s="23" t="s">
        <v>10</v>
      </c>
      <c r="F4" s="23" t="s">
        <v>11</v>
      </c>
      <c r="G4" s="22"/>
      <c r="H4" s="41" t="s">
        <v>12</v>
      </c>
      <c r="I4" s="23" t="s">
        <v>13</v>
      </c>
      <c r="J4" s="25"/>
      <c r="K4" s="23" t="s">
        <v>14</v>
      </c>
      <c r="L4" s="41" t="s">
        <v>12</v>
      </c>
      <c r="M4" s="25"/>
      <c r="N4" s="23" t="s">
        <v>15</v>
      </c>
      <c r="O4" s="25"/>
      <c r="P4" s="23" t="s">
        <v>16</v>
      </c>
      <c r="Q4" s="23" t="s">
        <v>17</v>
      </c>
      <c r="R4" s="23" t="s">
        <v>18</v>
      </c>
      <c r="S4" s="41" t="s">
        <v>19</v>
      </c>
      <c r="T4" s="25"/>
      <c r="U4" s="25"/>
    </row>
    <row r="5" s="3" customFormat="1" ht="42" customHeight="1" spans="1:21">
      <c r="A5" s="22"/>
      <c r="B5" s="22"/>
      <c r="C5" s="22"/>
      <c r="D5" s="22"/>
      <c r="E5" s="22"/>
      <c r="F5" s="23" t="s">
        <v>20</v>
      </c>
      <c r="G5" s="23" t="s">
        <v>21</v>
      </c>
      <c r="H5" s="25"/>
      <c r="I5" s="22"/>
      <c r="J5" s="25"/>
      <c r="K5" s="22"/>
      <c r="L5" s="41" t="s">
        <v>22</v>
      </c>
      <c r="M5" s="41" t="s">
        <v>23</v>
      </c>
      <c r="N5" s="23" t="s">
        <v>24</v>
      </c>
      <c r="O5" s="41" t="s">
        <v>25</v>
      </c>
      <c r="P5" s="22"/>
      <c r="Q5" s="22"/>
      <c r="R5" s="22"/>
      <c r="S5" s="41" t="s">
        <v>26</v>
      </c>
      <c r="T5" s="41" t="s">
        <v>27</v>
      </c>
      <c r="U5" s="41" t="s">
        <v>28</v>
      </c>
    </row>
    <row r="6" s="33" customFormat="1" ht="19" customHeight="1" spans="1:21">
      <c r="A6" s="43"/>
      <c r="B6" s="43"/>
      <c r="C6" s="44">
        <v>1</v>
      </c>
      <c r="D6" s="43">
        <v>2</v>
      </c>
      <c r="E6" s="43">
        <v>3</v>
      </c>
      <c r="F6" s="43">
        <v>4</v>
      </c>
      <c r="G6" s="43">
        <v>5</v>
      </c>
      <c r="H6" s="43">
        <v>6</v>
      </c>
      <c r="I6" s="43">
        <v>7</v>
      </c>
      <c r="J6" s="43">
        <v>8</v>
      </c>
      <c r="K6" s="43">
        <v>9</v>
      </c>
      <c r="L6" s="43">
        <v>10</v>
      </c>
      <c r="M6" s="43">
        <v>11</v>
      </c>
      <c r="N6" s="43">
        <v>12</v>
      </c>
      <c r="O6" s="43">
        <v>13</v>
      </c>
      <c r="P6" s="43">
        <v>14</v>
      </c>
      <c r="Q6" s="43">
        <v>15</v>
      </c>
      <c r="R6" s="43">
        <v>16</v>
      </c>
      <c r="S6" s="43">
        <v>17</v>
      </c>
      <c r="T6" s="43">
        <v>18</v>
      </c>
      <c r="U6" s="43">
        <v>19</v>
      </c>
    </row>
    <row r="7" s="3" customFormat="1" ht="19" customHeight="1" spans="1:21">
      <c r="A7" s="22">
        <v>1</v>
      </c>
      <c r="B7" s="23" t="s">
        <v>29</v>
      </c>
      <c r="C7" s="24" t="s">
        <v>30</v>
      </c>
      <c r="D7" s="23" t="s">
        <v>31</v>
      </c>
      <c r="E7" s="23" t="s">
        <v>32</v>
      </c>
      <c r="F7" s="22"/>
      <c r="G7" s="22">
        <v>1</v>
      </c>
      <c r="H7" s="25">
        <v>361</v>
      </c>
      <c r="I7" s="22">
        <v>320</v>
      </c>
      <c r="J7" s="25">
        <f>H7</f>
        <v>361</v>
      </c>
      <c r="K7" s="45" t="s">
        <v>33</v>
      </c>
      <c r="L7" s="25">
        <f>J7</f>
        <v>361</v>
      </c>
      <c r="M7" s="25"/>
      <c r="N7" s="22">
        <v>320</v>
      </c>
      <c r="O7" s="25">
        <f>L7*N7</f>
        <v>115520</v>
      </c>
      <c r="P7" s="23" t="s">
        <v>34</v>
      </c>
      <c r="Q7" s="46">
        <f>R7/I7</f>
        <v>0.15625</v>
      </c>
      <c r="R7" s="22">
        <v>50</v>
      </c>
      <c r="S7" s="25">
        <f>T7+U7</f>
        <v>18050</v>
      </c>
      <c r="T7" s="25"/>
      <c r="U7" s="25">
        <f>R7*L7</f>
        <v>18050</v>
      </c>
    </row>
    <row r="8" s="3" customFormat="1" ht="19" customHeight="1" spans="1:21">
      <c r="A8" s="22">
        <v>2</v>
      </c>
      <c r="B8" s="23" t="s">
        <v>35</v>
      </c>
      <c r="C8" s="24" t="s">
        <v>36</v>
      </c>
      <c r="D8" s="23" t="s">
        <v>31</v>
      </c>
      <c r="E8" s="23" t="s">
        <v>32</v>
      </c>
      <c r="F8" s="22"/>
      <c r="G8" s="22">
        <v>1</v>
      </c>
      <c r="H8" s="25">
        <v>627</v>
      </c>
      <c r="I8" s="22">
        <v>320</v>
      </c>
      <c r="J8" s="25">
        <f t="shared" ref="J8:J43" si="0">H8</f>
        <v>627</v>
      </c>
      <c r="K8" s="45" t="s">
        <v>33</v>
      </c>
      <c r="L8" s="25">
        <f t="shared" ref="L8:L43" si="1">J8</f>
        <v>627</v>
      </c>
      <c r="M8" s="25"/>
      <c r="N8" s="22">
        <v>320</v>
      </c>
      <c r="O8" s="25">
        <f t="shared" ref="O8:O43" si="2">L8*N8</f>
        <v>200640</v>
      </c>
      <c r="P8" s="23" t="s">
        <v>34</v>
      </c>
      <c r="Q8" s="46">
        <f t="shared" ref="Q8:Q43" si="3">R8/I8</f>
        <v>0.15625</v>
      </c>
      <c r="R8" s="22">
        <v>50</v>
      </c>
      <c r="S8" s="25">
        <f t="shared" ref="S8:S43" si="4">T8+U8</f>
        <v>31350</v>
      </c>
      <c r="T8" s="25"/>
      <c r="U8" s="25">
        <f t="shared" ref="U8:U43" si="5">R8*L8</f>
        <v>31350</v>
      </c>
    </row>
    <row r="9" s="3" customFormat="1" ht="19" customHeight="1" spans="1:21">
      <c r="A9" s="22">
        <v>3</v>
      </c>
      <c r="B9" s="23" t="s">
        <v>37</v>
      </c>
      <c r="C9" s="24" t="s">
        <v>38</v>
      </c>
      <c r="D9" s="23" t="s">
        <v>31</v>
      </c>
      <c r="E9" s="23" t="s">
        <v>32</v>
      </c>
      <c r="F9" s="22"/>
      <c r="G9" s="22">
        <v>1</v>
      </c>
      <c r="H9" s="25">
        <v>165</v>
      </c>
      <c r="I9" s="22">
        <v>320</v>
      </c>
      <c r="J9" s="25">
        <f t="shared" si="0"/>
        <v>165</v>
      </c>
      <c r="K9" s="45" t="s">
        <v>33</v>
      </c>
      <c r="L9" s="25">
        <f t="shared" si="1"/>
        <v>165</v>
      </c>
      <c r="M9" s="25"/>
      <c r="N9" s="22">
        <v>320</v>
      </c>
      <c r="O9" s="25">
        <f t="shared" si="2"/>
        <v>52800</v>
      </c>
      <c r="P9" s="23" t="s">
        <v>34</v>
      </c>
      <c r="Q9" s="46">
        <f t="shared" si="3"/>
        <v>0.15625</v>
      </c>
      <c r="R9" s="22">
        <v>50</v>
      </c>
      <c r="S9" s="25">
        <f t="shared" si="4"/>
        <v>8250</v>
      </c>
      <c r="T9" s="25"/>
      <c r="U9" s="25">
        <f t="shared" si="5"/>
        <v>8250</v>
      </c>
    </row>
    <row r="10" s="3" customFormat="1" ht="19" customHeight="1" spans="1:21">
      <c r="A10" s="22">
        <v>4</v>
      </c>
      <c r="B10" s="23" t="s">
        <v>39</v>
      </c>
      <c r="C10" s="24" t="s">
        <v>40</v>
      </c>
      <c r="D10" s="23" t="s">
        <v>31</v>
      </c>
      <c r="E10" s="23" t="s">
        <v>32</v>
      </c>
      <c r="F10" s="22"/>
      <c r="G10" s="22">
        <v>1</v>
      </c>
      <c r="H10" s="25">
        <v>240</v>
      </c>
      <c r="I10" s="22">
        <v>320</v>
      </c>
      <c r="J10" s="25">
        <f t="shared" si="0"/>
        <v>240</v>
      </c>
      <c r="K10" s="45" t="s">
        <v>33</v>
      </c>
      <c r="L10" s="25">
        <f t="shared" si="1"/>
        <v>240</v>
      </c>
      <c r="M10" s="25"/>
      <c r="N10" s="22">
        <v>320</v>
      </c>
      <c r="O10" s="25">
        <f t="shared" si="2"/>
        <v>76800</v>
      </c>
      <c r="P10" s="23" t="s">
        <v>34</v>
      </c>
      <c r="Q10" s="46">
        <f t="shared" si="3"/>
        <v>0.15625</v>
      </c>
      <c r="R10" s="22">
        <v>50</v>
      </c>
      <c r="S10" s="25">
        <f t="shared" si="4"/>
        <v>12000</v>
      </c>
      <c r="T10" s="25"/>
      <c r="U10" s="25">
        <f t="shared" si="5"/>
        <v>12000</v>
      </c>
    </row>
    <row r="11" s="3" customFormat="1" ht="19" customHeight="1" spans="1:21">
      <c r="A11" s="22">
        <v>5</v>
      </c>
      <c r="B11" s="23" t="s">
        <v>41</v>
      </c>
      <c r="C11" s="24" t="s">
        <v>42</v>
      </c>
      <c r="D11" s="23" t="s">
        <v>31</v>
      </c>
      <c r="E11" s="23" t="s">
        <v>32</v>
      </c>
      <c r="F11" s="22"/>
      <c r="G11" s="22">
        <v>1</v>
      </c>
      <c r="H11" s="25">
        <v>348</v>
      </c>
      <c r="I11" s="22">
        <v>320</v>
      </c>
      <c r="J11" s="25">
        <f t="shared" si="0"/>
        <v>348</v>
      </c>
      <c r="K11" s="45" t="s">
        <v>33</v>
      </c>
      <c r="L11" s="25">
        <f t="shared" si="1"/>
        <v>348</v>
      </c>
      <c r="M11" s="25"/>
      <c r="N11" s="22">
        <v>320</v>
      </c>
      <c r="O11" s="25">
        <f t="shared" si="2"/>
        <v>111360</v>
      </c>
      <c r="P11" s="23" t="s">
        <v>34</v>
      </c>
      <c r="Q11" s="46">
        <f t="shared" si="3"/>
        <v>0.15625</v>
      </c>
      <c r="R11" s="22">
        <v>50</v>
      </c>
      <c r="S11" s="25">
        <f t="shared" si="4"/>
        <v>17400</v>
      </c>
      <c r="T11" s="25"/>
      <c r="U11" s="25">
        <f t="shared" si="5"/>
        <v>17400</v>
      </c>
    </row>
    <row r="12" s="3" customFormat="1" ht="19" customHeight="1" spans="1:21">
      <c r="A12" s="22">
        <v>6</v>
      </c>
      <c r="B12" s="23" t="s">
        <v>43</v>
      </c>
      <c r="C12" s="24" t="s">
        <v>44</v>
      </c>
      <c r="D12" s="23" t="s">
        <v>31</v>
      </c>
      <c r="E12" s="23" t="s">
        <v>32</v>
      </c>
      <c r="F12" s="22"/>
      <c r="G12" s="22">
        <v>1</v>
      </c>
      <c r="H12" s="25">
        <v>426</v>
      </c>
      <c r="I12" s="22">
        <v>320</v>
      </c>
      <c r="J12" s="25">
        <f t="shared" si="0"/>
        <v>426</v>
      </c>
      <c r="K12" s="45" t="s">
        <v>33</v>
      </c>
      <c r="L12" s="25">
        <f t="shared" si="1"/>
        <v>426</v>
      </c>
      <c r="M12" s="25"/>
      <c r="N12" s="22">
        <v>320</v>
      </c>
      <c r="O12" s="25">
        <f t="shared" si="2"/>
        <v>136320</v>
      </c>
      <c r="P12" s="23" t="s">
        <v>34</v>
      </c>
      <c r="Q12" s="46">
        <f t="shared" si="3"/>
        <v>0.15625</v>
      </c>
      <c r="R12" s="22">
        <v>50</v>
      </c>
      <c r="S12" s="25">
        <f t="shared" si="4"/>
        <v>21300</v>
      </c>
      <c r="T12" s="25"/>
      <c r="U12" s="25">
        <f t="shared" si="5"/>
        <v>21300</v>
      </c>
    </row>
    <row r="13" s="3" customFormat="1" ht="19" customHeight="1" spans="1:21">
      <c r="A13" s="22">
        <v>7</v>
      </c>
      <c r="B13" s="23" t="s">
        <v>45</v>
      </c>
      <c r="C13" s="24" t="s">
        <v>46</v>
      </c>
      <c r="D13" s="23" t="s">
        <v>31</v>
      </c>
      <c r="E13" s="23" t="s">
        <v>32</v>
      </c>
      <c r="F13" s="22"/>
      <c r="G13" s="22">
        <v>1</v>
      </c>
      <c r="H13" s="25">
        <v>846</v>
      </c>
      <c r="I13" s="22">
        <v>320</v>
      </c>
      <c r="J13" s="25">
        <f t="shared" si="0"/>
        <v>846</v>
      </c>
      <c r="K13" s="45" t="s">
        <v>33</v>
      </c>
      <c r="L13" s="25">
        <f t="shared" si="1"/>
        <v>846</v>
      </c>
      <c r="M13" s="25"/>
      <c r="N13" s="22">
        <v>320</v>
      </c>
      <c r="O13" s="25">
        <f t="shared" si="2"/>
        <v>270720</v>
      </c>
      <c r="P13" s="23" t="s">
        <v>34</v>
      </c>
      <c r="Q13" s="46">
        <f t="shared" si="3"/>
        <v>0.15625</v>
      </c>
      <c r="R13" s="22">
        <v>50</v>
      </c>
      <c r="S13" s="25">
        <f t="shared" si="4"/>
        <v>42300</v>
      </c>
      <c r="T13" s="25"/>
      <c r="U13" s="25">
        <f t="shared" si="5"/>
        <v>42300</v>
      </c>
    </row>
    <row r="14" s="3" customFormat="1" ht="19" customHeight="1" spans="1:21">
      <c r="A14" s="22">
        <v>8</v>
      </c>
      <c r="B14" s="23" t="s">
        <v>47</v>
      </c>
      <c r="C14" s="24" t="s">
        <v>48</v>
      </c>
      <c r="D14" s="23" t="s">
        <v>31</v>
      </c>
      <c r="E14" s="23" t="s">
        <v>32</v>
      </c>
      <c r="F14" s="22"/>
      <c r="G14" s="22">
        <v>1</v>
      </c>
      <c r="H14" s="25">
        <v>446</v>
      </c>
      <c r="I14" s="22">
        <v>320</v>
      </c>
      <c r="J14" s="25">
        <f t="shared" si="0"/>
        <v>446</v>
      </c>
      <c r="K14" s="45" t="s">
        <v>33</v>
      </c>
      <c r="L14" s="25">
        <f t="shared" si="1"/>
        <v>446</v>
      </c>
      <c r="M14" s="25"/>
      <c r="N14" s="22">
        <v>320</v>
      </c>
      <c r="O14" s="25">
        <f t="shared" si="2"/>
        <v>142720</v>
      </c>
      <c r="P14" s="23" t="s">
        <v>34</v>
      </c>
      <c r="Q14" s="46">
        <f t="shared" si="3"/>
        <v>0.15625</v>
      </c>
      <c r="R14" s="22">
        <v>50</v>
      </c>
      <c r="S14" s="25">
        <f t="shared" si="4"/>
        <v>22300</v>
      </c>
      <c r="T14" s="25"/>
      <c r="U14" s="25">
        <f t="shared" si="5"/>
        <v>22300</v>
      </c>
    </row>
    <row r="15" s="3" customFormat="1" ht="19" customHeight="1" spans="1:21">
      <c r="A15" s="22">
        <v>9</v>
      </c>
      <c r="B15" s="23" t="s">
        <v>49</v>
      </c>
      <c r="C15" s="24" t="s">
        <v>50</v>
      </c>
      <c r="D15" s="23" t="s">
        <v>31</v>
      </c>
      <c r="E15" s="23" t="s">
        <v>32</v>
      </c>
      <c r="F15" s="22"/>
      <c r="G15" s="22">
        <v>1</v>
      </c>
      <c r="H15" s="25">
        <v>620</v>
      </c>
      <c r="I15" s="22">
        <v>320</v>
      </c>
      <c r="J15" s="25">
        <f t="shared" si="0"/>
        <v>620</v>
      </c>
      <c r="K15" s="45" t="s">
        <v>33</v>
      </c>
      <c r="L15" s="25">
        <f t="shared" si="1"/>
        <v>620</v>
      </c>
      <c r="M15" s="25"/>
      <c r="N15" s="22">
        <v>320</v>
      </c>
      <c r="O15" s="25">
        <f t="shared" si="2"/>
        <v>198400</v>
      </c>
      <c r="P15" s="23" t="s">
        <v>34</v>
      </c>
      <c r="Q15" s="46">
        <f t="shared" si="3"/>
        <v>0.15625</v>
      </c>
      <c r="R15" s="22">
        <v>50</v>
      </c>
      <c r="S15" s="25">
        <f t="shared" si="4"/>
        <v>31000</v>
      </c>
      <c r="T15" s="25"/>
      <c r="U15" s="25">
        <f t="shared" si="5"/>
        <v>31000</v>
      </c>
    </row>
    <row r="16" s="3" customFormat="1" ht="19" customHeight="1" spans="1:21">
      <c r="A16" s="22">
        <v>10</v>
      </c>
      <c r="B16" s="23" t="s">
        <v>51</v>
      </c>
      <c r="C16" s="24" t="s">
        <v>52</v>
      </c>
      <c r="D16" s="23" t="s">
        <v>31</v>
      </c>
      <c r="E16" s="23" t="s">
        <v>32</v>
      </c>
      <c r="F16" s="22"/>
      <c r="G16" s="22">
        <v>1</v>
      </c>
      <c r="H16" s="25">
        <v>128</v>
      </c>
      <c r="I16" s="22">
        <v>320</v>
      </c>
      <c r="J16" s="25">
        <f t="shared" si="0"/>
        <v>128</v>
      </c>
      <c r="K16" s="45" t="s">
        <v>33</v>
      </c>
      <c r="L16" s="25">
        <f t="shared" si="1"/>
        <v>128</v>
      </c>
      <c r="M16" s="25"/>
      <c r="N16" s="22">
        <v>320</v>
      </c>
      <c r="O16" s="25">
        <f t="shared" si="2"/>
        <v>40960</v>
      </c>
      <c r="P16" s="23" t="s">
        <v>34</v>
      </c>
      <c r="Q16" s="46">
        <f t="shared" si="3"/>
        <v>0.15625</v>
      </c>
      <c r="R16" s="22">
        <v>50</v>
      </c>
      <c r="S16" s="25">
        <f t="shared" si="4"/>
        <v>6400</v>
      </c>
      <c r="T16" s="25"/>
      <c r="U16" s="25">
        <f t="shared" si="5"/>
        <v>6400</v>
      </c>
    </row>
    <row r="17" s="3" customFormat="1" ht="19" customHeight="1" spans="1:21">
      <c r="A17" s="22">
        <v>11</v>
      </c>
      <c r="B17" s="23" t="s">
        <v>53</v>
      </c>
      <c r="C17" s="24" t="s">
        <v>54</v>
      </c>
      <c r="D17" s="23" t="s">
        <v>31</v>
      </c>
      <c r="E17" s="23" t="s">
        <v>32</v>
      </c>
      <c r="F17" s="22"/>
      <c r="G17" s="22">
        <v>1</v>
      </c>
      <c r="H17" s="25">
        <v>305</v>
      </c>
      <c r="I17" s="22">
        <v>320</v>
      </c>
      <c r="J17" s="25">
        <f t="shared" si="0"/>
        <v>305</v>
      </c>
      <c r="K17" s="45" t="s">
        <v>33</v>
      </c>
      <c r="L17" s="25">
        <f t="shared" si="1"/>
        <v>305</v>
      </c>
      <c r="M17" s="25"/>
      <c r="N17" s="22">
        <v>320</v>
      </c>
      <c r="O17" s="25">
        <f t="shared" si="2"/>
        <v>97600</v>
      </c>
      <c r="P17" s="23" t="s">
        <v>34</v>
      </c>
      <c r="Q17" s="46">
        <f t="shared" si="3"/>
        <v>0.15625</v>
      </c>
      <c r="R17" s="22">
        <v>50</v>
      </c>
      <c r="S17" s="25">
        <f t="shared" si="4"/>
        <v>15250</v>
      </c>
      <c r="T17" s="25"/>
      <c r="U17" s="25">
        <f t="shared" si="5"/>
        <v>15250</v>
      </c>
    </row>
    <row r="18" s="3" customFormat="1" ht="19" customHeight="1" spans="1:21">
      <c r="A18" s="22">
        <v>12</v>
      </c>
      <c r="B18" s="23" t="s">
        <v>55</v>
      </c>
      <c r="C18" s="24" t="s">
        <v>56</v>
      </c>
      <c r="D18" s="23" t="s">
        <v>31</v>
      </c>
      <c r="E18" s="23" t="s">
        <v>32</v>
      </c>
      <c r="F18" s="22"/>
      <c r="G18" s="22">
        <v>1</v>
      </c>
      <c r="H18" s="25">
        <v>80.9</v>
      </c>
      <c r="I18" s="22">
        <v>320</v>
      </c>
      <c r="J18" s="25">
        <f t="shared" si="0"/>
        <v>80.9</v>
      </c>
      <c r="K18" s="45" t="s">
        <v>33</v>
      </c>
      <c r="L18" s="25">
        <f t="shared" si="1"/>
        <v>80.9</v>
      </c>
      <c r="M18" s="25"/>
      <c r="N18" s="22">
        <v>320</v>
      </c>
      <c r="O18" s="25">
        <f t="shared" si="2"/>
        <v>25888</v>
      </c>
      <c r="P18" s="23" t="s">
        <v>34</v>
      </c>
      <c r="Q18" s="46">
        <f t="shared" si="3"/>
        <v>0.15625</v>
      </c>
      <c r="R18" s="22">
        <v>50</v>
      </c>
      <c r="S18" s="25">
        <f t="shared" si="4"/>
        <v>4045</v>
      </c>
      <c r="T18" s="25"/>
      <c r="U18" s="25">
        <f t="shared" si="5"/>
        <v>4045</v>
      </c>
    </row>
    <row r="19" s="3" customFormat="1" ht="19" customHeight="1" spans="1:21">
      <c r="A19" s="22">
        <v>13</v>
      </c>
      <c r="B19" s="23" t="s">
        <v>57</v>
      </c>
      <c r="C19" s="24" t="s">
        <v>58</v>
      </c>
      <c r="D19" s="23" t="s">
        <v>31</v>
      </c>
      <c r="E19" s="23" t="s">
        <v>32</v>
      </c>
      <c r="F19" s="22"/>
      <c r="G19" s="22">
        <v>1</v>
      </c>
      <c r="H19" s="25">
        <v>138</v>
      </c>
      <c r="I19" s="22">
        <v>320</v>
      </c>
      <c r="J19" s="25">
        <f t="shared" si="0"/>
        <v>138</v>
      </c>
      <c r="K19" s="45" t="s">
        <v>33</v>
      </c>
      <c r="L19" s="25">
        <f t="shared" si="1"/>
        <v>138</v>
      </c>
      <c r="M19" s="25"/>
      <c r="N19" s="22">
        <v>320</v>
      </c>
      <c r="O19" s="25">
        <f t="shared" si="2"/>
        <v>44160</v>
      </c>
      <c r="P19" s="23" t="s">
        <v>34</v>
      </c>
      <c r="Q19" s="46">
        <f t="shared" si="3"/>
        <v>0.15625</v>
      </c>
      <c r="R19" s="22">
        <v>50</v>
      </c>
      <c r="S19" s="25">
        <f t="shared" si="4"/>
        <v>6900</v>
      </c>
      <c r="T19" s="25"/>
      <c r="U19" s="25">
        <f t="shared" si="5"/>
        <v>6900</v>
      </c>
    </row>
    <row r="20" s="3" customFormat="1" ht="19" customHeight="1" spans="1:21">
      <c r="A20" s="22">
        <v>14</v>
      </c>
      <c r="B20" s="23" t="s">
        <v>59</v>
      </c>
      <c r="C20" s="24" t="s">
        <v>60</v>
      </c>
      <c r="D20" s="23" t="s">
        <v>31</v>
      </c>
      <c r="E20" s="23" t="s">
        <v>32</v>
      </c>
      <c r="F20" s="22"/>
      <c r="G20" s="22">
        <v>1</v>
      </c>
      <c r="H20" s="25">
        <v>482</v>
      </c>
      <c r="I20" s="22">
        <v>320</v>
      </c>
      <c r="J20" s="25">
        <f t="shared" si="0"/>
        <v>482</v>
      </c>
      <c r="K20" s="45" t="s">
        <v>33</v>
      </c>
      <c r="L20" s="25">
        <f t="shared" si="1"/>
        <v>482</v>
      </c>
      <c r="M20" s="25"/>
      <c r="N20" s="22">
        <v>320</v>
      </c>
      <c r="O20" s="25">
        <f t="shared" si="2"/>
        <v>154240</v>
      </c>
      <c r="P20" s="23" t="s">
        <v>34</v>
      </c>
      <c r="Q20" s="46">
        <f t="shared" si="3"/>
        <v>0.15625</v>
      </c>
      <c r="R20" s="22">
        <v>50</v>
      </c>
      <c r="S20" s="25">
        <f t="shared" si="4"/>
        <v>24100</v>
      </c>
      <c r="T20" s="25"/>
      <c r="U20" s="25">
        <f t="shared" si="5"/>
        <v>24100</v>
      </c>
    </row>
    <row r="21" s="3" customFormat="1" ht="19" customHeight="1" spans="1:21">
      <c r="A21" s="22">
        <v>15</v>
      </c>
      <c r="B21" s="23" t="s">
        <v>61</v>
      </c>
      <c r="C21" s="24" t="s">
        <v>62</v>
      </c>
      <c r="D21" s="23" t="s">
        <v>31</v>
      </c>
      <c r="E21" s="23" t="s">
        <v>32</v>
      </c>
      <c r="F21" s="22"/>
      <c r="G21" s="22">
        <v>1</v>
      </c>
      <c r="H21" s="25">
        <v>316</v>
      </c>
      <c r="I21" s="22">
        <v>320</v>
      </c>
      <c r="J21" s="25">
        <f t="shared" si="0"/>
        <v>316</v>
      </c>
      <c r="K21" s="45" t="s">
        <v>33</v>
      </c>
      <c r="L21" s="25">
        <f t="shared" si="1"/>
        <v>316</v>
      </c>
      <c r="M21" s="25"/>
      <c r="N21" s="22">
        <v>320</v>
      </c>
      <c r="O21" s="25">
        <f t="shared" si="2"/>
        <v>101120</v>
      </c>
      <c r="P21" s="23" t="s">
        <v>34</v>
      </c>
      <c r="Q21" s="46">
        <f t="shared" si="3"/>
        <v>0.15625</v>
      </c>
      <c r="R21" s="22">
        <v>50</v>
      </c>
      <c r="S21" s="25">
        <f t="shared" si="4"/>
        <v>15800</v>
      </c>
      <c r="T21" s="25"/>
      <c r="U21" s="25">
        <f t="shared" si="5"/>
        <v>15800</v>
      </c>
    </row>
    <row r="22" s="3" customFormat="1" ht="19" customHeight="1" spans="1:21">
      <c r="A22" s="22">
        <v>16</v>
      </c>
      <c r="B22" s="23" t="s">
        <v>63</v>
      </c>
      <c r="C22" s="24" t="s">
        <v>64</v>
      </c>
      <c r="D22" s="23" t="s">
        <v>31</v>
      </c>
      <c r="E22" s="23" t="s">
        <v>32</v>
      </c>
      <c r="F22" s="22"/>
      <c r="G22" s="22">
        <v>1</v>
      </c>
      <c r="H22" s="25">
        <v>248</v>
      </c>
      <c r="I22" s="22">
        <v>320</v>
      </c>
      <c r="J22" s="25">
        <f t="shared" si="0"/>
        <v>248</v>
      </c>
      <c r="K22" s="45" t="s">
        <v>33</v>
      </c>
      <c r="L22" s="25">
        <f t="shared" si="1"/>
        <v>248</v>
      </c>
      <c r="M22" s="25"/>
      <c r="N22" s="22">
        <v>320</v>
      </c>
      <c r="O22" s="25">
        <f t="shared" si="2"/>
        <v>79360</v>
      </c>
      <c r="P22" s="23" t="s">
        <v>34</v>
      </c>
      <c r="Q22" s="46">
        <f t="shared" si="3"/>
        <v>0.15625</v>
      </c>
      <c r="R22" s="22">
        <v>50</v>
      </c>
      <c r="S22" s="25">
        <f t="shared" si="4"/>
        <v>12400</v>
      </c>
      <c r="T22" s="25"/>
      <c r="U22" s="25">
        <f t="shared" si="5"/>
        <v>12400</v>
      </c>
    </row>
    <row r="23" s="3" customFormat="1" ht="19" customHeight="1" spans="1:21">
      <c r="A23" s="22">
        <v>17</v>
      </c>
      <c r="B23" s="23" t="s">
        <v>65</v>
      </c>
      <c r="C23" s="24" t="s">
        <v>66</v>
      </c>
      <c r="D23" s="23" t="s">
        <v>31</v>
      </c>
      <c r="E23" s="23" t="s">
        <v>32</v>
      </c>
      <c r="F23" s="22"/>
      <c r="G23" s="22">
        <v>1</v>
      </c>
      <c r="H23" s="25">
        <v>141</v>
      </c>
      <c r="I23" s="22">
        <v>320</v>
      </c>
      <c r="J23" s="25">
        <f t="shared" si="0"/>
        <v>141</v>
      </c>
      <c r="K23" s="45" t="s">
        <v>33</v>
      </c>
      <c r="L23" s="25">
        <f t="shared" si="1"/>
        <v>141</v>
      </c>
      <c r="M23" s="25"/>
      <c r="N23" s="22">
        <v>320</v>
      </c>
      <c r="O23" s="25">
        <f t="shared" si="2"/>
        <v>45120</v>
      </c>
      <c r="P23" s="23" t="s">
        <v>34</v>
      </c>
      <c r="Q23" s="46">
        <f t="shared" si="3"/>
        <v>0.15625</v>
      </c>
      <c r="R23" s="22">
        <v>50</v>
      </c>
      <c r="S23" s="25">
        <f t="shared" si="4"/>
        <v>7050</v>
      </c>
      <c r="T23" s="25"/>
      <c r="U23" s="25">
        <f t="shared" si="5"/>
        <v>7050</v>
      </c>
    </row>
    <row r="24" s="3" customFormat="1" ht="19" customHeight="1" spans="1:21">
      <c r="A24" s="22">
        <v>18</v>
      </c>
      <c r="B24" s="23" t="s">
        <v>67</v>
      </c>
      <c r="C24" s="24" t="s">
        <v>68</v>
      </c>
      <c r="D24" s="23" t="s">
        <v>31</v>
      </c>
      <c r="E24" s="23" t="s">
        <v>32</v>
      </c>
      <c r="F24" s="22"/>
      <c r="G24" s="22">
        <v>1</v>
      </c>
      <c r="H24" s="25">
        <v>680</v>
      </c>
      <c r="I24" s="22">
        <v>320</v>
      </c>
      <c r="J24" s="25">
        <f t="shared" si="0"/>
        <v>680</v>
      </c>
      <c r="K24" s="45" t="s">
        <v>33</v>
      </c>
      <c r="L24" s="25">
        <f t="shared" si="1"/>
        <v>680</v>
      </c>
      <c r="M24" s="25"/>
      <c r="N24" s="22">
        <v>320</v>
      </c>
      <c r="O24" s="25">
        <f t="shared" si="2"/>
        <v>217600</v>
      </c>
      <c r="P24" s="23" t="s">
        <v>34</v>
      </c>
      <c r="Q24" s="46">
        <f t="shared" si="3"/>
        <v>0.15625</v>
      </c>
      <c r="R24" s="22">
        <v>50</v>
      </c>
      <c r="S24" s="25">
        <f t="shared" si="4"/>
        <v>34000</v>
      </c>
      <c r="T24" s="25"/>
      <c r="U24" s="25">
        <f t="shared" si="5"/>
        <v>34000</v>
      </c>
    </row>
    <row r="25" s="3" customFormat="1" ht="19" customHeight="1" spans="1:21">
      <c r="A25" s="22">
        <v>19</v>
      </c>
      <c r="B25" s="23" t="s">
        <v>69</v>
      </c>
      <c r="C25" s="24" t="s">
        <v>70</v>
      </c>
      <c r="D25" s="23" t="s">
        <v>31</v>
      </c>
      <c r="E25" s="23" t="s">
        <v>32</v>
      </c>
      <c r="F25" s="22"/>
      <c r="G25" s="22">
        <v>1</v>
      </c>
      <c r="H25" s="25">
        <v>321</v>
      </c>
      <c r="I25" s="22">
        <v>320</v>
      </c>
      <c r="J25" s="25">
        <f t="shared" si="0"/>
        <v>321</v>
      </c>
      <c r="K25" s="45" t="s">
        <v>33</v>
      </c>
      <c r="L25" s="25">
        <f t="shared" si="1"/>
        <v>321</v>
      </c>
      <c r="M25" s="25"/>
      <c r="N25" s="22">
        <v>320</v>
      </c>
      <c r="O25" s="25">
        <f t="shared" si="2"/>
        <v>102720</v>
      </c>
      <c r="P25" s="23" t="s">
        <v>34</v>
      </c>
      <c r="Q25" s="46">
        <f t="shared" si="3"/>
        <v>0.15625</v>
      </c>
      <c r="R25" s="22">
        <v>50</v>
      </c>
      <c r="S25" s="25">
        <f t="shared" si="4"/>
        <v>16050</v>
      </c>
      <c r="T25" s="25"/>
      <c r="U25" s="25">
        <f t="shared" si="5"/>
        <v>16050</v>
      </c>
    </row>
    <row r="26" s="3" customFormat="1" ht="19" customHeight="1" spans="1:21">
      <c r="A26" s="22">
        <v>20</v>
      </c>
      <c r="B26" s="23" t="s">
        <v>71</v>
      </c>
      <c r="C26" s="24" t="s">
        <v>72</v>
      </c>
      <c r="D26" s="23" t="s">
        <v>31</v>
      </c>
      <c r="E26" s="23" t="s">
        <v>32</v>
      </c>
      <c r="F26" s="22"/>
      <c r="G26" s="22">
        <v>1</v>
      </c>
      <c r="H26" s="25">
        <v>281</v>
      </c>
      <c r="I26" s="22">
        <v>320</v>
      </c>
      <c r="J26" s="25">
        <f t="shared" si="0"/>
        <v>281</v>
      </c>
      <c r="K26" s="45" t="s">
        <v>33</v>
      </c>
      <c r="L26" s="25">
        <f t="shared" si="1"/>
        <v>281</v>
      </c>
      <c r="M26" s="25"/>
      <c r="N26" s="22">
        <v>320</v>
      </c>
      <c r="O26" s="25">
        <f t="shared" si="2"/>
        <v>89920</v>
      </c>
      <c r="P26" s="23" t="s">
        <v>34</v>
      </c>
      <c r="Q26" s="46">
        <f t="shared" si="3"/>
        <v>0.15625</v>
      </c>
      <c r="R26" s="22">
        <v>50</v>
      </c>
      <c r="S26" s="25">
        <f t="shared" si="4"/>
        <v>14050</v>
      </c>
      <c r="T26" s="25"/>
      <c r="U26" s="25">
        <f t="shared" si="5"/>
        <v>14050</v>
      </c>
    </row>
    <row r="27" s="3" customFormat="1" ht="19" customHeight="1" spans="1:21">
      <c r="A27" s="22">
        <v>21</v>
      </c>
      <c r="B27" s="23" t="s">
        <v>51</v>
      </c>
      <c r="C27" s="24" t="s">
        <v>73</v>
      </c>
      <c r="D27" s="23" t="s">
        <v>31</v>
      </c>
      <c r="E27" s="23" t="s">
        <v>32</v>
      </c>
      <c r="F27" s="22"/>
      <c r="G27" s="22">
        <v>1</v>
      </c>
      <c r="H27" s="25">
        <v>311</v>
      </c>
      <c r="I27" s="22">
        <v>320</v>
      </c>
      <c r="J27" s="25">
        <f t="shared" si="0"/>
        <v>311</v>
      </c>
      <c r="K27" s="45" t="s">
        <v>33</v>
      </c>
      <c r="L27" s="25">
        <f t="shared" si="1"/>
        <v>311</v>
      </c>
      <c r="M27" s="25"/>
      <c r="N27" s="22">
        <v>320</v>
      </c>
      <c r="O27" s="25">
        <f t="shared" si="2"/>
        <v>99520</v>
      </c>
      <c r="P27" s="23" t="s">
        <v>34</v>
      </c>
      <c r="Q27" s="46">
        <f t="shared" si="3"/>
        <v>0.15625</v>
      </c>
      <c r="R27" s="22">
        <v>50</v>
      </c>
      <c r="S27" s="25">
        <f t="shared" si="4"/>
        <v>15550</v>
      </c>
      <c r="T27" s="25"/>
      <c r="U27" s="25">
        <f t="shared" si="5"/>
        <v>15550</v>
      </c>
    </row>
    <row r="28" s="3" customFormat="1" ht="19" customHeight="1" spans="1:21">
      <c r="A28" s="22">
        <v>22</v>
      </c>
      <c r="B28" s="23" t="s">
        <v>74</v>
      </c>
      <c r="C28" s="24" t="s">
        <v>75</v>
      </c>
      <c r="D28" s="23" t="s">
        <v>31</v>
      </c>
      <c r="E28" s="23" t="s">
        <v>32</v>
      </c>
      <c r="F28" s="22"/>
      <c r="G28" s="22">
        <v>1</v>
      </c>
      <c r="H28" s="25">
        <v>331</v>
      </c>
      <c r="I28" s="22">
        <v>320</v>
      </c>
      <c r="J28" s="25">
        <f t="shared" si="0"/>
        <v>331</v>
      </c>
      <c r="K28" s="45" t="s">
        <v>33</v>
      </c>
      <c r="L28" s="25">
        <f t="shared" si="1"/>
        <v>331</v>
      </c>
      <c r="M28" s="25"/>
      <c r="N28" s="22">
        <v>320</v>
      </c>
      <c r="O28" s="25">
        <f t="shared" si="2"/>
        <v>105920</v>
      </c>
      <c r="P28" s="23" t="s">
        <v>34</v>
      </c>
      <c r="Q28" s="46">
        <f t="shared" si="3"/>
        <v>0.15625</v>
      </c>
      <c r="R28" s="22">
        <v>50</v>
      </c>
      <c r="S28" s="25">
        <f t="shared" si="4"/>
        <v>16550</v>
      </c>
      <c r="T28" s="25"/>
      <c r="U28" s="25">
        <f t="shared" si="5"/>
        <v>16550</v>
      </c>
    </row>
    <row r="29" s="3" customFormat="1" ht="19" customHeight="1" spans="1:21">
      <c r="A29" s="22">
        <v>23</v>
      </c>
      <c r="B29" s="23" t="s">
        <v>76</v>
      </c>
      <c r="C29" s="24" t="s">
        <v>77</v>
      </c>
      <c r="D29" s="23" t="s">
        <v>31</v>
      </c>
      <c r="E29" s="23" t="s">
        <v>32</v>
      </c>
      <c r="F29" s="22"/>
      <c r="G29" s="22">
        <v>1</v>
      </c>
      <c r="H29" s="25">
        <v>424</v>
      </c>
      <c r="I29" s="22">
        <v>320</v>
      </c>
      <c r="J29" s="25">
        <f t="shared" si="0"/>
        <v>424</v>
      </c>
      <c r="K29" s="45" t="s">
        <v>33</v>
      </c>
      <c r="L29" s="25">
        <f t="shared" si="1"/>
        <v>424</v>
      </c>
      <c r="M29" s="25"/>
      <c r="N29" s="22">
        <v>320</v>
      </c>
      <c r="O29" s="25">
        <f t="shared" si="2"/>
        <v>135680</v>
      </c>
      <c r="P29" s="23" t="s">
        <v>34</v>
      </c>
      <c r="Q29" s="46">
        <f t="shared" si="3"/>
        <v>0.15625</v>
      </c>
      <c r="R29" s="22">
        <v>50</v>
      </c>
      <c r="S29" s="25">
        <f t="shared" si="4"/>
        <v>21200</v>
      </c>
      <c r="T29" s="25"/>
      <c r="U29" s="25">
        <f t="shared" si="5"/>
        <v>21200</v>
      </c>
    </row>
    <row r="30" s="3" customFormat="1" ht="19" customHeight="1" spans="1:21">
      <c r="A30" s="22">
        <v>24</v>
      </c>
      <c r="B30" s="23" t="s">
        <v>78</v>
      </c>
      <c r="C30" s="24" t="s">
        <v>79</v>
      </c>
      <c r="D30" s="23" t="s">
        <v>31</v>
      </c>
      <c r="E30" s="23" t="s">
        <v>32</v>
      </c>
      <c r="F30" s="22"/>
      <c r="G30" s="22">
        <v>1</v>
      </c>
      <c r="H30" s="25">
        <v>290</v>
      </c>
      <c r="I30" s="22">
        <v>320</v>
      </c>
      <c r="J30" s="25">
        <f t="shared" si="0"/>
        <v>290</v>
      </c>
      <c r="K30" s="45" t="s">
        <v>33</v>
      </c>
      <c r="L30" s="25">
        <f t="shared" si="1"/>
        <v>290</v>
      </c>
      <c r="M30" s="25"/>
      <c r="N30" s="22">
        <v>320</v>
      </c>
      <c r="O30" s="25">
        <f t="shared" si="2"/>
        <v>92800</v>
      </c>
      <c r="P30" s="23" t="s">
        <v>34</v>
      </c>
      <c r="Q30" s="46">
        <f t="shared" si="3"/>
        <v>0.15625</v>
      </c>
      <c r="R30" s="22">
        <v>50</v>
      </c>
      <c r="S30" s="25">
        <f t="shared" si="4"/>
        <v>14500</v>
      </c>
      <c r="T30" s="25"/>
      <c r="U30" s="25">
        <f t="shared" si="5"/>
        <v>14500</v>
      </c>
    </row>
    <row r="31" s="3" customFormat="1" ht="19" customHeight="1" spans="1:21">
      <c r="A31" s="22">
        <v>25</v>
      </c>
      <c r="B31" s="23" t="s">
        <v>80</v>
      </c>
      <c r="C31" s="24" t="s">
        <v>81</v>
      </c>
      <c r="D31" s="23" t="s">
        <v>31</v>
      </c>
      <c r="E31" s="23" t="s">
        <v>32</v>
      </c>
      <c r="F31" s="22"/>
      <c r="G31" s="22">
        <v>1</v>
      </c>
      <c r="H31" s="25">
        <v>185</v>
      </c>
      <c r="I31" s="22">
        <v>320</v>
      </c>
      <c r="J31" s="25">
        <f t="shared" si="0"/>
        <v>185</v>
      </c>
      <c r="K31" s="45" t="s">
        <v>33</v>
      </c>
      <c r="L31" s="25">
        <f t="shared" si="1"/>
        <v>185</v>
      </c>
      <c r="M31" s="25"/>
      <c r="N31" s="22">
        <v>320</v>
      </c>
      <c r="O31" s="25">
        <f t="shared" si="2"/>
        <v>59200</v>
      </c>
      <c r="P31" s="23" t="s">
        <v>34</v>
      </c>
      <c r="Q31" s="46">
        <f t="shared" si="3"/>
        <v>0.15625</v>
      </c>
      <c r="R31" s="22">
        <v>50</v>
      </c>
      <c r="S31" s="25">
        <f t="shared" si="4"/>
        <v>9250</v>
      </c>
      <c r="T31" s="25"/>
      <c r="U31" s="25">
        <f t="shared" si="5"/>
        <v>9250</v>
      </c>
    </row>
    <row r="32" s="3" customFormat="1" ht="19" customHeight="1" spans="1:21">
      <c r="A32" s="22">
        <v>26</v>
      </c>
      <c r="B32" s="23" t="s">
        <v>82</v>
      </c>
      <c r="C32" s="24" t="s">
        <v>83</v>
      </c>
      <c r="D32" s="23" t="s">
        <v>31</v>
      </c>
      <c r="E32" s="23" t="s">
        <v>32</v>
      </c>
      <c r="F32" s="22"/>
      <c r="G32" s="22">
        <v>1</v>
      </c>
      <c r="H32" s="25">
        <v>345</v>
      </c>
      <c r="I32" s="22">
        <v>320</v>
      </c>
      <c r="J32" s="25">
        <f t="shared" si="0"/>
        <v>345</v>
      </c>
      <c r="K32" s="45" t="s">
        <v>33</v>
      </c>
      <c r="L32" s="25">
        <f t="shared" si="1"/>
        <v>345</v>
      </c>
      <c r="M32" s="25"/>
      <c r="N32" s="22">
        <v>320</v>
      </c>
      <c r="O32" s="25">
        <f t="shared" si="2"/>
        <v>110400</v>
      </c>
      <c r="P32" s="23" t="s">
        <v>34</v>
      </c>
      <c r="Q32" s="46">
        <f t="shared" si="3"/>
        <v>0.15625</v>
      </c>
      <c r="R32" s="22">
        <v>50</v>
      </c>
      <c r="S32" s="25">
        <f t="shared" si="4"/>
        <v>17250</v>
      </c>
      <c r="T32" s="25"/>
      <c r="U32" s="25">
        <f t="shared" si="5"/>
        <v>17250</v>
      </c>
    </row>
    <row r="33" s="3" customFormat="1" ht="19" customHeight="1" spans="1:21">
      <c r="A33" s="22">
        <v>27</v>
      </c>
      <c r="B33" s="23" t="s">
        <v>84</v>
      </c>
      <c r="C33" s="24" t="s">
        <v>85</v>
      </c>
      <c r="D33" s="23" t="s">
        <v>31</v>
      </c>
      <c r="E33" s="23" t="s">
        <v>32</v>
      </c>
      <c r="F33" s="22"/>
      <c r="G33" s="22">
        <v>1</v>
      </c>
      <c r="H33" s="25">
        <v>419</v>
      </c>
      <c r="I33" s="22">
        <v>320</v>
      </c>
      <c r="J33" s="25">
        <f t="shared" si="0"/>
        <v>419</v>
      </c>
      <c r="K33" s="45" t="s">
        <v>33</v>
      </c>
      <c r="L33" s="25">
        <f t="shared" si="1"/>
        <v>419</v>
      </c>
      <c r="M33" s="25"/>
      <c r="N33" s="22">
        <v>320</v>
      </c>
      <c r="O33" s="25">
        <f t="shared" si="2"/>
        <v>134080</v>
      </c>
      <c r="P33" s="23" t="s">
        <v>34</v>
      </c>
      <c r="Q33" s="46">
        <f t="shared" si="3"/>
        <v>0.15625</v>
      </c>
      <c r="R33" s="22">
        <v>50</v>
      </c>
      <c r="S33" s="25">
        <f t="shared" si="4"/>
        <v>20950</v>
      </c>
      <c r="T33" s="25"/>
      <c r="U33" s="25">
        <f t="shared" si="5"/>
        <v>20950</v>
      </c>
    </row>
    <row r="34" s="3" customFormat="1" ht="19" customHeight="1" spans="1:21">
      <c r="A34" s="22">
        <v>28</v>
      </c>
      <c r="B34" s="23" t="s">
        <v>86</v>
      </c>
      <c r="C34" s="24" t="s">
        <v>87</v>
      </c>
      <c r="D34" s="23" t="s">
        <v>31</v>
      </c>
      <c r="E34" s="23" t="s">
        <v>32</v>
      </c>
      <c r="F34" s="22"/>
      <c r="G34" s="22">
        <v>1</v>
      </c>
      <c r="H34" s="25">
        <v>529</v>
      </c>
      <c r="I34" s="22">
        <v>320</v>
      </c>
      <c r="J34" s="25">
        <f t="shared" si="0"/>
        <v>529</v>
      </c>
      <c r="K34" s="45" t="s">
        <v>33</v>
      </c>
      <c r="L34" s="25">
        <f t="shared" si="1"/>
        <v>529</v>
      </c>
      <c r="M34" s="25"/>
      <c r="N34" s="22">
        <v>320</v>
      </c>
      <c r="O34" s="25">
        <f t="shared" si="2"/>
        <v>169280</v>
      </c>
      <c r="P34" s="23" t="s">
        <v>34</v>
      </c>
      <c r="Q34" s="46">
        <f t="shared" si="3"/>
        <v>0.15625</v>
      </c>
      <c r="R34" s="22">
        <v>50</v>
      </c>
      <c r="S34" s="25">
        <f t="shared" si="4"/>
        <v>26450</v>
      </c>
      <c r="T34" s="25"/>
      <c r="U34" s="25">
        <f t="shared" si="5"/>
        <v>26450</v>
      </c>
    </row>
    <row r="35" s="3" customFormat="1" ht="19" customHeight="1" spans="1:21">
      <c r="A35" s="22">
        <v>29</v>
      </c>
      <c r="B35" s="23" t="s">
        <v>88</v>
      </c>
      <c r="C35" s="24" t="s">
        <v>89</v>
      </c>
      <c r="D35" s="23" t="s">
        <v>31</v>
      </c>
      <c r="E35" s="23" t="s">
        <v>32</v>
      </c>
      <c r="F35" s="22"/>
      <c r="G35" s="22">
        <v>1</v>
      </c>
      <c r="H35" s="25">
        <v>1174.08</v>
      </c>
      <c r="I35" s="22">
        <v>320</v>
      </c>
      <c r="J35" s="25">
        <f t="shared" si="0"/>
        <v>1174.08</v>
      </c>
      <c r="K35" s="45" t="s">
        <v>33</v>
      </c>
      <c r="L35" s="25">
        <f t="shared" si="1"/>
        <v>1174.08</v>
      </c>
      <c r="M35" s="25"/>
      <c r="N35" s="22">
        <v>320</v>
      </c>
      <c r="O35" s="25">
        <f t="shared" si="2"/>
        <v>375705.6</v>
      </c>
      <c r="P35" s="23" t="s">
        <v>34</v>
      </c>
      <c r="Q35" s="46">
        <f t="shared" si="3"/>
        <v>0.15625</v>
      </c>
      <c r="R35" s="22">
        <v>50</v>
      </c>
      <c r="S35" s="25">
        <f t="shared" si="4"/>
        <v>58704</v>
      </c>
      <c r="T35" s="25"/>
      <c r="U35" s="25">
        <f t="shared" si="5"/>
        <v>58704</v>
      </c>
    </row>
    <row r="36" s="3" customFormat="1" ht="19" customHeight="1" spans="1:21">
      <c r="A36" s="22">
        <v>30</v>
      </c>
      <c r="B36" s="23" t="s">
        <v>90</v>
      </c>
      <c r="C36" s="24" t="s">
        <v>91</v>
      </c>
      <c r="D36" s="23" t="s">
        <v>31</v>
      </c>
      <c r="E36" s="23" t="s">
        <v>32</v>
      </c>
      <c r="F36" s="22"/>
      <c r="G36" s="22">
        <v>1</v>
      </c>
      <c r="H36" s="25">
        <v>524.2</v>
      </c>
      <c r="I36" s="22">
        <v>320</v>
      </c>
      <c r="J36" s="25">
        <f t="shared" si="0"/>
        <v>524.2</v>
      </c>
      <c r="K36" s="45" t="s">
        <v>33</v>
      </c>
      <c r="L36" s="25">
        <f t="shared" si="1"/>
        <v>524.2</v>
      </c>
      <c r="M36" s="25"/>
      <c r="N36" s="22">
        <v>320</v>
      </c>
      <c r="O36" s="25">
        <f t="shared" si="2"/>
        <v>167744</v>
      </c>
      <c r="P36" s="23" t="s">
        <v>34</v>
      </c>
      <c r="Q36" s="46">
        <f t="shared" si="3"/>
        <v>0.15625</v>
      </c>
      <c r="R36" s="22">
        <v>50</v>
      </c>
      <c r="S36" s="25">
        <f t="shared" si="4"/>
        <v>26210</v>
      </c>
      <c r="T36" s="25"/>
      <c r="U36" s="25">
        <f t="shared" si="5"/>
        <v>26210</v>
      </c>
    </row>
    <row r="37" s="3" customFormat="1" ht="19" customHeight="1" spans="1:21">
      <c r="A37" s="22">
        <v>31</v>
      </c>
      <c r="B37" s="23" t="s">
        <v>92</v>
      </c>
      <c r="C37" s="24" t="s">
        <v>93</v>
      </c>
      <c r="D37" s="23" t="s">
        <v>31</v>
      </c>
      <c r="E37" s="23" t="s">
        <v>32</v>
      </c>
      <c r="F37" s="22"/>
      <c r="G37" s="22">
        <v>1</v>
      </c>
      <c r="H37" s="25">
        <v>717</v>
      </c>
      <c r="I37" s="22">
        <v>320</v>
      </c>
      <c r="J37" s="25">
        <f t="shared" si="0"/>
        <v>717</v>
      </c>
      <c r="K37" s="45" t="s">
        <v>33</v>
      </c>
      <c r="L37" s="25">
        <f t="shared" si="1"/>
        <v>717</v>
      </c>
      <c r="M37" s="25"/>
      <c r="N37" s="22">
        <v>320</v>
      </c>
      <c r="O37" s="25">
        <f t="shared" si="2"/>
        <v>229440</v>
      </c>
      <c r="P37" s="23" t="s">
        <v>34</v>
      </c>
      <c r="Q37" s="46">
        <f t="shared" si="3"/>
        <v>0.15625</v>
      </c>
      <c r="R37" s="22">
        <v>50</v>
      </c>
      <c r="S37" s="25">
        <f t="shared" si="4"/>
        <v>35850</v>
      </c>
      <c r="T37" s="25"/>
      <c r="U37" s="25">
        <f t="shared" si="5"/>
        <v>35850</v>
      </c>
    </row>
    <row r="38" s="3" customFormat="1" ht="19" customHeight="1" spans="1:21">
      <c r="A38" s="22">
        <v>32</v>
      </c>
      <c r="B38" s="23" t="s">
        <v>94</v>
      </c>
      <c r="C38" s="24" t="s">
        <v>95</v>
      </c>
      <c r="D38" s="23" t="s">
        <v>31</v>
      </c>
      <c r="E38" s="23" t="s">
        <v>32</v>
      </c>
      <c r="F38" s="22"/>
      <c r="G38" s="22">
        <v>1</v>
      </c>
      <c r="H38" s="25">
        <v>518.8</v>
      </c>
      <c r="I38" s="22">
        <v>320</v>
      </c>
      <c r="J38" s="25">
        <f t="shared" si="0"/>
        <v>518.8</v>
      </c>
      <c r="K38" s="45" t="s">
        <v>33</v>
      </c>
      <c r="L38" s="25">
        <f t="shared" si="1"/>
        <v>518.8</v>
      </c>
      <c r="M38" s="25"/>
      <c r="N38" s="22">
        <v>320</v>
      </c>
      <c r="O38" s="25">
        <f t="shared" si="2"/>
        <v>166016</v>
      </c>
      <c r="P38" s="23" t="s">
        <v>34</v>
      </c>
      <c r="Q38" s="46">
        <f t="shared" si="3"/>
        <v>0.15625</v>
      </c>
      <c r="R38" s="22">
        <v>50</v>
      </c>
      <c r="S38" s="25">
        <f t="shared" si="4"/>
        <v>25940</v>
      </c>
      <c r="T38" s="25"/>
      <c r="U38" s="25">
        <f t="shared" si="5"/>
        <v>25940</v>
      </c>
    </row>
    <row r="39" s="3" customFormat="1" ht="19" customHeight="1" spans="1:21">
      <c r="A39" s="22">
        <v>33</v>
      </c>
      <c r="B39" s="23" t="s">
        <v>96</v>
      </c>
      <c r="C39" s="24" t="s">
        <v>97</v>
      </c>
      <c r="D39" s="23" t="s">
        <v>31</v>
      </c>
      <c r="E39" s="23" t="s">
        <v>32</v>
      </c>
      <c r="F39" s="22"/>
      <c r="G39" s="22">
        <v>1</v>
      </c>
      <c r="H39" s="25">
        <v>696.3</v>
      </c>
      <c r="I39" s="22">
        <v>320</v>
      </c>
      <c r="J39" s="25">
        <f t="shared" si="0"/>
        <v>696.3</v>
      </c>
      <c r="K39" s="45" t="s">
        <v>33</v>
      </c>
      <c r="L39" s="25">
        <f t="shared" si="1"/>
        <v>696.3</v>
      </c>
      <c r="M39" s="25"/>
      <c r="N39" s="22">
        <v>320</v>
      </c>
      <c r="O39" s="25">
        <f t="shared" si="2"/>
        <v>222816</v>
      </c>
      <c r="P39" s="23" t="s">
        <v>34</v>
      </c>
      <c r="Q39" s="46">
        <f t="shared" si="3"/>
        <v>0.15625</v>
      </c>
      <c r="R39" s="22">
        <v>50</v>
      </c>
      <c r="S39" s="25">
        <f t="shared" si="4"/>
        <v>34815</v>
      </c>
      <c r="T39" s="25"/>
      <c r="U39" s="25">
        <f t="shared" si="5"/>
        <v>34815</v>
      </c>
    </row>
    <row r="40" s="3" customFormat="1" ht="19" customHeight="1" spans="1:21">
      <c r="A40" s="22">
        <v>34</v>
      </c>
      <c r="B40" s="23" t="s">
        <v>98</v>
      </c>
      <c r="C40" s="24" t="s">
        <v>99</v>
      </c>
      <c r="D40" s="23" t="s">
        <v>31</v>
      </c>
      <c r="E40" s="23" t="s">
        <v>32</v>
      </c>
      <c r="F40" s="22"/>
      <c r="G40" s="22">
        <v>1</v>
      </c>
      <c r="H40" s="25">
        <v>750</v>
      </c>
      <c r="I40" s="22">
        <v>320</v>
      </c>
      <c r="J40" s="25">
        <f t="shared" si="0"/>
        <v>750</v>
      </c>
      <c r="K40" s="45" t="s">
        <v>33</v>
      </c>
      <c r="L40" s="25">
        <f t="shared" si="1"/>
        <v>750</v>
      </c>
      <c r="M40" s="25"/>
      <c r="N40" s="22">
        <v>320</v>
      </c>
      <c r="O40" s="25">
        <f t="shared" si="2"/>
        <v>240000</v>
      </c>
      <c r="P40" s="23" t="s">
        <v>34</v>
      </c>
      <c r="Q40" s="46">
        <f t="shared" si="3"/>
        <v>0.15625</v>
      </c>
      <c r="R40" s="22">
        <v>50</v>
      </c>
      <c r="S40" s="25">
        <f t="shared" si="4"/>
        <v>37500</v>
      </c>
      <c r="T40" s="25"/>
      <c r="U40" s="25">
        <f t="shared" si="5"/>
        <v>37500</v>
      </c>
    </row>
    <row r="41" s="3" customFormat="1" ht="19" customHeight="1" spans="1:21">
      <c r="A41" s="22">
        <v>35</v>
      </c>
      <c r="B41" s="23" t="s">
        <v>100</v>
      </c>
      <c r="C41" s="24" t="s">
        <v>101</v>
      </c>
      <c r="D41" s="23" t="s">
        <v>31</v>
      </c>
      <c r="E41" s="23" t="s">
        <v>32</v>
      </c>
      <c r="F41" s="22"/>
      <c r="G41" s="22">
        <v>1</v>
      </c>
      <c r="H41" s="25">
        <v>351</v>
      </c>
      <c r="I41" s="22">
        <v>320</v>
      </c>
      <c r="J41" s="25">
        <f t="shared" si="0"/>
        <v>351</v>
      </c>
      <c r="K41" s="45" t="s">
        <v>33</v>
      </c>
      <c r="L41" s="25">
        <f t="shared" si="1"/>
        <v>351</v>
      </c>
      <c r="M41" s="25"/>
      <c r="N41" s="22">
        <v>320</v>
      </c>
      <c r="O41" s="25">
        <f t="shared" si="2"/>
        <v>112320</v>
      </c>
      <c r="P41" s="23" t="s">
        <v>34</v>
      </c>
      <c r="Q41" s="46">
        <f t="shared" si="3"/>
        <v>0.15625</v>
      </c>
      <c r="R41" s="22">
        <v>50</v>
      </c>
      <c r="S41" s="25">
        <f t="shared" si="4"/>
        <v>17550</v>
      </c>
      <c r="T41" s="25"/>
      <c r="U41" s="25">
        <f t="shared" si="5"/>
        <v>17550</v>
      </c>
    </row>
    <row r="42" s="3" customFormat="1" ht="19" customHeight="1" spans="1:21">
      <c r="A42" s="22">
        <v>36</v>
      </c>
      <c r="B42" s="23" t="s">
        <v>102</v>
      </c>
      <c r="C42" s="24" t="s">
        <v>103</v>
      </c>
      <c r="D42" s="23" t="s">
        <v>31</v>
      </c>
      <c r="E42" s="23" t="s">
        <v>32</v>
      </c>
      <c r="F42" s="22"/>
      <c r="G42" s="22">
        <v>1</v>
      </c>
      <c r="H42" s="25">
        <v>147.1</v>
      </c>
      <c r="I42" s="22">
        <v>320</v>
      </c>
      <c r="J42" s="25">
        <f t="shared" si="0"/>
        <v>147.1</v>
      </c>
      <c r="K42" s="45" t="s">
        <v>33</v>
      </c>
      <c r="L42" s="25">
        <f t="shared" si="1"/>
        <v>147.1</v>
      </c>
      <c r="M42" s="25"/>
      <c r="N42" s="22">
        <v>320</v>
      </c>
      <c r="O42" s="25">
        <f t="shared" si="2"/>
        <v>47072</v>
      </c>
      <c r="P42" s="23" t="s">
        <v>34</v>
      </c>
      <c r="Q42" s="46">
        <f t="shared" si="3"/>
        <v>0.15625</v>
      </c>
      <c r="R42" s="22">
        <v>50</v>
      </c>
      <c r="S42" s="25">
        <f t="shared" si="4"/>
        <v>7355</v>
      </c>
      <c r="T42" s="25"/>
      <c r="U42" s="25">
        <f t="shared" si="5"/>
        <v>7355</v>
      </c>
    </row>
    <row r="43" s="3" customFormat="1" ht="19" customHeight="1" spans="1:21">
      <c r="A43" s="22">
        <v>37</v>
      </c>
      <c r="B43" s="23" t="s">
        <v>104</v>
      </c>
      <c r="C43" s="24" t="s">
        <v>105</v>
      </c>
      <c r="D43" s="23" t="s">
        <v>31</v>
      </c>
      <c r="E43" s="23" t="s">
        <v>32</v>
      </c>
      <c r="F43" s="22"/>
      <c r="G43" s="22">
        <v>1</v>
      </c>
      <c r="H43" s="25">
        <v>121.49</v>
      </c>
      <c r="I43" s="22">
        <v>320</v>
      </c>
      <c r="J43" s="25">
        <f t="shared" si="0"/>
        <v>121.49</v>
      </c>
      <c r="K43" s="45" t="s">
        <v>33</v>
      </c>
      <c r="L43" s="25">
        <f t="shared" si="1"/>
        <v>121.49</v>
      </c>
      <c r="M43" s="25"/>
      <c r="N43" s="22">
        <v>320</v>
      </c>
      <c r="O43" s="25">
        <f t="shared" si="2"/>
        <v>38876.8</v>
      </c>
      <c r="P43" s="23" t="s">
        <v>34</v>
      </c>
      <c r="Q43" s="46">
        <f t="shared" si="3"/>
        <v>0.15625</v>
      </c>
      <c r="R43" s="22">
        <v>50</v>
      </c>
      <c r="S43" s="25">
        <f t="shared" si="4"/>
        <v>6074.5</v>
      </c>
      <c r="T43" s="25"/>
      <c r="U43" s="25">
        <f t="shared" si="5"/>
        <v>6074.5</v>
      </c>
    </row>
    <row r="44" s="3" customFormat="1" ht="19" customHeight="1" spans="1:21">
      <c r="A44" s="22">
        <v>38</v>
      </c>
      <c r="B44" s="26" t="s">
        <v>106</v>
      </c>
      <c r="C44" s="27" t="s">
        <v>103</v>
      </c>
      <c r="D44" s="23" t="s">
        <v>31</v>
      </c>
      <c r="E44" s="26" t="s">
        <v>32</v>
      </c>
      <c r="F44" s="29">
        <v>41</v>
      </c>
      <c r="G44" s="29"/>
      <c r="H44" s="28">
        <f>1663.43-147.1</f>
        <v>1516.33</v>
      </c>
      <c r="I44" s="29">
        <v>320</v>
      </c>
      <c r="J44" s="28">
        <f>1663.43-147.1</f>
        <v>1516.33</v>
      </c>
      <c r="K44" s="45" t="s">
        <v>107</v>
      </c>
      <c r="L44" s="28">
        <v>1516.33</v>
      </c>
      <c r="M44" s="47">
        <f t="shared" ref="M44:M48" si="6">L44</f>
        <v>1516.33</v>
      </c>
      <c r="N44" s="29">
        <v>320</v>
      </c>
      <c r="O44" s="48">
        <f t="shared" ref="O44:O51" si="7">M44*N44</f>
        <v>485225.6</v>
      </c>
      <c r="P44" s="23" t="s">
        <v>34</v>
      </c>
      <c r="Q44" s="49">
        <f t="shared" ref="Q44:Q50" si="8">R44/I44</f>
        <v>0.1875</v>
      </c>
      <c r="R44" s="29">
        <v>60</v>
      </c>
      <c r="S44" s="47">
        <f t="shared" ref="S44:S48" si="9">SUM(T44+U44)</f>
        <v>90979.8</v>
      </c>
      <c r="T44" s="48">
        <f t="shared" ref="T44:T48" si="10">L44*R44</f>
        <v>90979.8</v>
      </c>
      <c r="U44" s="28"/>
    </row>
    <row r="45" s="3" customFormat="1" ht="19" customHeight="1" spans="1:21">
      <c r="A45" s="22">
        <v>39</v>
      </c>
      <c r="B45" s="26" t="s">
        <v>108</v>
      </c>
      <c r="C45" s="27" t="s">
        <v>109</v>
      </c>
      <c r="D45" s="23" t="s">
        <v>31</v>
      </c>
      <c r="E45" s="26" t="s">
        <v>32</v>
      </c>
      <c r="F45" s="29">
        <v>26</v>
      </c>
      <c r="G45" s="22"/>
      <c r="H45" s="28">
        <v>1586.62</v>
      </c>
      <c r="I45" s="29">
        <v>320</v>
      </c>
      <c r="J45" s="47">
        <f>H45</f>
        <v>1586.62</v>
      </c>
      <c r="K45" s="45" t="s">
        <v>107</v>
      </c>
      <c r="L45" s="28">
        <f t="shared" ref="L45:L48" si="11">J45</f>
        <v>1586.62</v>
      </c>
      <c r="M45" s="47">
        <f t="shared" si="6"/>
        <v>1586.62</v>
      </c>
      <c r="N45" s="29">
        <v>320</v>
      </c>
      <c r="O45" s="48">
        <f t="shared" si="7"/>
        <v>507718.4</v>
      </c>
      <c r="P45" s="23" t="s">
        <v>34</v>
      </c>
      <c r="Q45" s="49">
        <f t="shared" si="8"/>
        <v>0.1875</v>
      </c>
      <c r="R45" s="29">
        <v>60</v>
      </c>
      <c r="S45" s="47">
        <f t="shared" si="9"/>
        <v>95197.2</v>
      </c>
      <c r="T45" s="48">
        <f t="shared" si="10"/>
        <v>95197.2</v>
      </c>
      <c r="U45" s="28"/>
    </row>
    <row r="46" s="3" customFormat="1" ht="19" customHeight="1" spans="1:21">
      <c r="A46" s="22">
        <v>40</v>
      </c>
      <c r="B46" s="26" t="s">
        <v>110</v>
      </c>
      <c r="C46" s="27" t="s">
        <v>111</v>
      </c>
      <c r="D46" s="23" t="s">
        <v>31</v>
      </c>
      <c r="E46" s="26" t="s">
        <v>32</v>
      </c>
      <c r="F46" s="29">
        <v>4</v>
      </c>
      <c r="G46" s="29"/>
      <c r="H46" s="28">
        <v>147.35</v>
      </c>
      <c r="I46" s="29">
        <v>320</v>
      </c>
      <c r="J46" s="47">
        <v>147.35</v>
      </c>
      <c r="K46" s="45" t="s">
        <v>107</v>
      </c>
      <c r="L46" s="28">
        <f t="shared" si="11"/>
        <v>147.35</v>
      </c>
      <c r="M46" s="47">
        <f t="shared" si="6"/>
        <v>147.35</v>
      </c>
      <c r="N46" s="29">
        <v>320</v>
      </c>
      <c r="O46" s="48">
        <f t="shared" si="7"/>
        <v>47152</v>
      </c>
      <c r="P46" s="23" t="s">
        <v>34</v>
      </c>
      <c r="Q46" s="49">
        <f t="shared" si="8"/>
        <v>0.1875</v>
      </c>
      <c r="R46" s="29">
        <v>60</v>
      </c>
      <c r="S46" s="47">
        <f t="shared" si="9"/>
        <v>8841</v>
      </c>
      <c r="T46" s="48">
        <f t="shared" si="10"/>
        <v>8841</v>
      </c>
      <c r="U46" s="28"/>
    </row>
    <row r="47" s="3" customFormat="1" ht="19" customHeight="1" spans="1:21">
      <c r="A47" s="22">
        <v>41</v>
      </c>
      <c r="B47" s="26" t="s">
        <v>112</v>
      </c>
      <c r="C47" s="27" t="s">
        <v>111</v>
      </c>
      <c r="D47" s="23" t="s">
        <v>31</v>
      </c>
      <c r="E47" s="26" t="s">
        <v>32</v>
      </c>
      <c r="F47" s="29">
        <v>16</v>
      </c>
      <c r="G47" s="22"/>
      <c r="H47" s="28">
        <v>372.53</v>
      </c>
      <c r="I47" s="29">
        <v>320</v>
      </c>
      <c r="J47" s="47">
        <f>H47</f>
        <v>372.53</v>
      </c>
      <c r="K47" s="45" t="s">
        <v>107</v>
      </c>
      <c r="L47" s="28">
        <f t="shared" si="11"/>
        <v>372.53</v>
      </c>
      <c r="M47" s="47">
        <f t="shared" si="6"/>
        <v>372.53</v>
      </c>
      <c r="N47" s="29">
        <v>320</v>
      </c>
      <c r="O47" s="48">
        <f t="shared" si="7"/>
        <v>119209.6</v>
      </c>
      <c r="P47" s="23" t="s">
        <v>34</v>
      </c>
      <c r="Q47" s="49">
        <f t="shared" si="8"/>
        <v>0.1875</v>
      </c>
      <c r="R47" s="29">
        <v>60</v>
      </c>
      <c r="S47" s="47">
        <f t="shared" si="9"/>
        <v>22351.8</v>
      </c>
      <c r="T47" s="48">
        <f t="shared" si="10"/>
        <v>22351.8</v>
      </c>
      <c r="U47" s="28"/>
    </row>
    <row r="48" s="3" customFormat="1" ht="19" customHeight="1" spans="1:21">
      <c r="A48" s="22">
        <v>42</v>
      </c>
      <c r="B48" s="26" t="s">
        <v>113</v>
      </c>
      <c r="C48" s="27" t="s">
        <v>111</v>
      </c>
      <c r="D48" s="23" t="s">
        <v>31</v>
      </c>
      <c r="E48" s="26" t="s">
        <v>32</v>
      </c>
      <c r="F48" s="29">
        <v>24</v>
      </c>
      <c r="G48" s="29"/>
      <c r="H48" s="28">
        <v>316.7</v>
      </c>
      <c r="I48" s="29">
        <v>320</v>
      </c>
      <c r="J48" s="47">
        <v>316.7</v>
      </c>
      <c r="K48" s="45" t="s">
        <v>107</v>
      </c>
      <c r="L48" s="28">
        <f t="shared" si="11"/>
        <v>316.7</v>
      </c>
      <c r="M48" s="47">
        <f t="shared" si="6"/>
        <v>316.7</v>
      </c>
      <c r="N48" s="29">
        <v>320</v>
      </c>
      <c r="O48" s="48">
        <f t="shared" si="7"/>
        <v>101344</v>
      </c>
      <c r="P48" s="23" t="s">
        <v>34</v>
      </c>
      <c r="Q48" s="49">
        <f t="shared" si="8"/>
        <v>0.1875</v>
      </c>
      <c r="R48" s="29">
        <v>60</v>
      </c>
      <c r="S48" s="47">
        <f t="shared" si="9"/>
        <v>19002</v>
      </c>
      <c r="T48" s="48">
        <f t="shared" si="10"/>
        <v>19002</v>
      </c>
      <c r="U48" s="28"/>
    </row>
    <row r="49" s="3" customFormat="1" ht="19" customHeight="1" spans="1:21">
      <c r="A49" s="22">
        <v>43</v>
      </c>
      <c r="B49" s="26" t="s">
        <v>114</v>
      </c>
      <c r="C49" s="27" t="s">
        <v>115</v>
      </c>
      <c r="D49" s="23" t="s">
        <v>31</v>
      </c>
      <c r="E49" s="26" t="s">
        <v>32</v>
      </c>
      <c r="F49" s="29">
        <v>35</v>
      </c>
      <c r="G49" s="29"/>
      <c r="H49" s="28">
        <v>2164.66</v>
      </c>
      <c r="I49" s="29">
        <v>320</v>
      </c>
      <c r="J49" s="28">
        <v>2164.66</v>
      </c>
      <c r="K49" s="45" t="s">
        <v>107</v>
      </c>
      <c r="L49" s="28">
        <v>2164.66</v>
      </c>
      <c r="M49" s="28">
        <v>2164.66</v>
      </c>
      <c r="N49" s="29">
        <v>320</v>
      </c>
      <c r="O49" s="48">
        <f t="shared" si="7"/>
        <v>692691.2</v>
      </c>
      <c r="P49" s="23" t="s">
        <v>34</v>
      </c>
      <c r="Q49" s="49">
        <f t="shared" si="8"/>
        <v>0.1875</v>
      </c>
      <c r="R49" s="29">
        <v>60</v>
      </c>
      <c r="S49" s="47">
        <f t="shared" ref="S49:S84" si="12">SUM(T49+U49)</f>
        <v>129879.6</v>
      </c>
      <c r="T49" s="48">
        <f t="shared" ref="T49:T84" si="13">L49*R49</f>
        <v>129879.6</v>
      </c>
      <c r="U49" s="28"/>
    </row>
    <row r="50" s="3" customFormat="1" ht="19" customHeight="1" spans="1:21">
      <c r="A50" s="22">
        <v>44</v>
      </c>
      <c r="B50" s="50" t="s">
        <v>116</v>
      </c>
      <c r="C50" s="27" t="s">
        <v>117</v>
      </c>
      <c r="D50" s="23" t="s">
        <v>31</v>
      </c>
      <c r="E50" s="26" t="s">
        <v>32</v>
      </c>
      <c r="F50" s="29">
        <v>31</v>
      </c>
      <c r="G50" s="29"/>
      <c r="H50" s="28">
        <v>464.2</v>
      </c>
      <c r="I50" s="29">
        <v>320</v>
      </c>
      <c r="J50" s="47">
        <v>464.2</v>
      </c>
      <c r="K50" s="45" t="s">
        <v>107</v>
      </c>
      <c r="L50" s="47">
        <v>464.2</v>
      </c>
      <c r="M50" s="47">
        <v>464.2</v>
      </c>
      <c r="N50" s="29">
        <v>320</v>
      </c>
      <c r="O50" s="48">
        <f t="shared" si="7"/>
        <v>148544</v>
      </c>
      <c r="P50" s="23" t="s">
        <v>34</v>
      </c>
      <c r="Q50" s="49">
        <f t="shared" si="8"/>
        <v>0.1875</v>
      </c>
      <c r="R50" s="29">
        <v>60</v>
      </c>
      <c r="S50" s="47">
        <f t="shared" si="12"/>
        <v>27852</v>
      </c>
      <c r="T50" s="48">
        <f t="shared" si="13"/>
        <v>27852</v>
      </c>
      <c r="U50" s="28"/>
    </row>
    <row r="51" s="3" customFormat="1" ht="19" customHeight="1" spans="1:21">
      <c r="A51" s="22">
        <v>45</v>
      </c>
      <c r="B51" s="50" t="s">
        <v>118</v>
      </c>
      <c r="C51" s="27" t="s">
        <v>117</v>
      </c>
      <c r="D51" s="23" t="s">
        <v>31</v>
      </c>
      <c r="E51" s="26" t="s">
        <v>32</v>
      </c>
      <c r="F51" s="29">
        <v>28</v>
      </c>
      <c r="G51" s="29"/>
      <c r="H51" s="28">
        <v>489.31</v>
      </c>
      <c r="I51" s="29">
        <v>320</v>
      </c>
      <c r="J51" s="28">
        <v>489.31</v>
      </c>
      <c r="K51" s="45" t="s">
        <v>107</v>
      </c>
      <c r="L51" s="28">
        <v>489.31</v>
      </c>
      <c r="M51" s="28">
        <v>489.31</v>
      </c>
      <c r="N51" s="29">
        <v>320</v>
      </c>
      <c r="O51" s="48">
        <f t="shared" si="7"/>
        <v>156579.2</v>
      </c>
      <c r="P51" s="23" t="s">
        <v>34</v>
      </c>
      <c r="Q51" s="49">
        <f t="shared" ref="Q51:Q84" si="14">R51/I51</f>
        <v>0.1875</v>
      </c>
      <c r="R51" s="29">
        <v>60</v>
      </c>
      <c r="S51" s="47">
        <f t="shared" si="12"/>
        <v>29358.6</v>
      </c>
      <c r="T51" s="48">
        <f t="shared" si="13"/>
        <v>29358.6</v>
      </c>
      <c r="U51" s="28"/>
    </row>
    <row r="52" s="3" customFormat="1" ht="19" customHeight="1" spans="1:21">
      <c r="A52" s="22">
        <v>46</v>
      </c>
      <c r="B52" s="50" t="s">
        <v>119</v>
      </c>
      <c r="C52" s="27" t="s">
        <v>117</v>
      </c>
      <c r="D52" s="23" t="s">
        <v>31</v>
      </c>
      <c r="E52" s="26" t="s">
        <v>32</v>
      </c>
      <c r="F52" s="29">
        <v>30</v>
      </c>
      <c r="G52" s="29"/>
      <c r="H52" s="28">
        <v>389.98</v>
      </c>
      <c r="I52" s="29">
        <v>320</v>
      </c>
      <c r="J52" s="28">
        <v>389.98</v>
      </c>
      <c r="K52" s="45" t="s">
        <v>107</v>
      </c>
      <c r="L52" s="28">
        <v>389.98</v>
      </c>
      <c r="M52" s="28">
        <v>389.98</v>
      </c>
      <c r="N52" s="29">
        <v>320</v>
      </c>
      <c r="O52" s="48">
        <f t="shared" ref="O52:O84" si="15">M52*N52</f>
        <v>124793.6</v>
      </c>
      <c r="P52" s="23" t="s">
        <v>34</v>
      </c>
      <c r="Q52" s="49">
        <f t="shared" si="14"/>
        <v>0.1875</v>
      </c>
      <c r="R52" s="29">
        <v>60</v>
      </c>
      <c r="S52" s="47">
        <f t="shared" si="12"/>
        <v>23398.8</v>
      </c>
      <c r="T52" s="48">
        <f t="shared" si="13"/>
        <v>23398.8</v>
      </c>
      <c r="U52" s="28"/>
    </row>
    <row r="53" s="3" customFormat="1" ht="19" customHeight="1" spans="1:21">
      <c r="A53" s="22">
        <v>47</v>
      </c>
      <c r="B53" s="50" t="s">
        <v>120</v>
      </c>
      <c r="C53" s="27" t="s">
        <v>117</v>
      </c>
      <c r="D53" s="23" t="s">
        <v>31</v>
      </c>
      <c r="E53" s="26" t="s">
        <v>32</v>
      </c>
      <c r="F53" s="29">
        <v>28</v>
      </c>
      <c r="G53" s="29"/>
      <c r="H53" s="28">
        <v>441.29</v>
      </c>
      <c r="I53" s="29">
        <v>320</v>
      </c>
      <c r="J53" s="28">
        <v>441.29</v>
      </c>
      <c r="K53" s="45" t="s">
        <v>107</v>
      </c>
      <c r="L53" s="28">
        <v>441.29</v>
      </c>
      <c r="M53" s="28">
        <v>441.29</v>
      </c>
      <c r="N53" s="29">
        <v>320</v>
      </c>
      <c r="O53" s="48">
        <f t="shared" si="15"/>
        <v>141212.8</v>
      </c>
      <c r="P53" s="23" t="s">
        <v>34</v>
      </c>
      <c r="Q53" s="49">
        <f t="shared" si="14"/>
        <v>0.1875</v>
      </c>
      <c r="R53" s="29">
        <v>60</v>
      </c>
      <c r="S53" s="47">
        <f t="shared" si="12"/>
        <v>26477.4</v>
      </c>
      <c r="T53" s="48">
        <f t="shared" si="13"/>
        <v>26477.4</v>
      </c>
      <c r="U53" s="28"/>
    </row>
    <row r="54" s="3" customFormat="1" ht="19" customHeight="1" spans="1:21">
      <c r="A54" s="22">
        <v>48</v>
      </c>
      <c r="B54" s="50" t="s">
        <v>121</v>
      </c>
      <c r="C54" s="27" t="s">
        <v>117</v>
      </c>
      <c r="D54" s="23" t="s">
        <v>31</v>
      </c>
      <c r="E54" s="26" t="s">
        <v>32</v>
      </c>
      <c r="F54" s="29">
        <v>30</v>
      </c>
      <c r="G54" s="29"/>
      <c r="H54" s="28">
        <v>497.36</v>
      </c>
      <c r="I54" s="29">
        <v>320</v>
      </c>
      <c r="J54" s="28">
        <v>497.36</v>
      </c>
      <c r="K54" s="45" t="s">
        <v>107</v>
      </c>
      <c r="L54" s="28">
        <v>497.36</v>
      </c>
      <c r="M54" s="28">
        <v>497.36</v>
      </c>
      <c r="N54" s="29">
        <v>320</v>
      </c>
      <c r="O54" s="48">
        <f t="shared" si="15"/>
        <v>159155.2</v>
      </c>
      <c r="P54" s="23" t="s">
        <v>34</v>
      </c>
      <c r="Q54" s="49">
        <f t="shared" si="14"/>
        <v>0.1875</v>
      </c>
      <c r="R54" s="29">
        <v>60</v>
      </c>
      <c r="S54" s="47">
        <f t="shared" si="12"/>
        <v>29841.6</v>
      </c>
      <c r="T54" s="48">
        <f t="shared" si="13"/>
        <v>29841.6</v>
      </c>
      <c r="U54" s="28"/>
    </row>
    <row r="55" s="3" customFormat="1" ht="19" customHeight="1" spans="1:21">
      <c r="A55" s="22">
        <v>49</v>
      </c>
      <c r="B55" s="50" t="s">
        <v>122</v>
      </c>
      <c r="C55" s="27" t="s">
        <v>117</v>
      </c>
      <c r="D55" s="23" t="s">
        <v>31</v>
      </c>
      <c r="E55" s="26" t="s">
        <v>32</v>
      </c>
      <c r="F55" s="29">
        <v>11</v>
      </c>
      <c r="G55" s="29"/>
      <c r="H55" s="28">
        <v>306.36</v>
      </c>
      <c r="I55" s="29">
        <v>320</v>
      </c>
      <c r="J55" s="28">
        <v>306.36</v>
      </c>
      <c r="K55" s="45" t="s">
        <v>107</v>
      </c>
      <c r="L55" s="28">
        <v>306.36</v>
      </c>
      <c r="M55" s="28">
        <v>306.36</v>
      </c>
      <c r="N55" s="29">
        <v>320</v>
      </c>
      <c r="O55" s="48">
        <f t="shared" si="15"/>
        <v>98035.2</v>
      </c>
      <c r="P55" s="23" t="s">
        <v>34</v>
      </c>
      <c r="Q55" s="49">
        <f t="shared" si="14"/>
        <v>0.1875</v>
      </c>
      <c r="R55" s="29">
        <v>60</v>
      </c>
      <c r="S55" s="47">
        <f t="shared" si="12"/>
        <v>18381.6</v>
      </c>
      <c r="T55" s="48">
        <f t="shared" si="13"/>
        <v>18381.6</v>
      </c>
      <c r="U55" s="28"/>
    </row>
    <row r="56" s="3" customFormat="1" ht="19" customHeight="1" spans="1:21">
      <c r="A56" s="22">
        <v>50</v>
      </c>
      <c r="B56" s="50" t="s">
        <v>123</v>
      </c>
      <c r="C56" s="27" t="s">
        <v>117</v>
      </c>
      <c r="D56" s="23" t="s">
        <v>31</v>
      </c>
      <c r="E56" s="26" t="s">
        <v>32</v>
      </c>
      <c r="F56" s="29">
        <v>19</v>
      </c>
      <c r="G56" s="29"/>
      <c r="H56" s="28">
        <v>450.3</v>
      </c>
      <c r="I56" s="29">
        <v>320</v>
      </c>
      <c r="J56" s="28">
        <v>450.3</v>
      </c>
      <c r="K56" s="45" t="s">
        <v>107</v>
      </c>
      <c r="L56" s="28">
        <v>450.3</v>
      </c>
      <c r="M56" s="28">
        <v>450.3</v>
      </c>
      <c r="N56" s="29">
        <v>320</v>
      </c>
      <c r="O56" s="48">
        <f t="shared" si="15"/>
        <v>144096</v>
      </c>
      <c r="P56" s="23" t="s">
        <v>34</v>
      </c>
      <c r="Q56" s="49">
        <f t="shared" si="14"/>
        <v>0.1875</v>
      </c>
      <c r="R56" s="29">
        <v>60</v>
      </c>
      <c r="S56" s="47">
        <f t="shared" si="12"/>
        <v>27018</v>
      </c>
      <c r="T56" s="48">
        <f t="shared" si="13"/>
        <v>27018</v>
      </c>
      <c r="U56" s="28"/>
    </row>
    <row r="57" s="3" customFormat="1" ht="19" customHeight="1" spans="1:21">
      <c r="A57" s="22">
        <v>51</v>
      </c>
      <c r="B57" s="50" t="s">
        <v>124</v>
      </c>
      <c r="C57" s="27" t="s">
        <v>117</v>
      </c>
      <c r="D57" s="23" t="s">
        <v>31</v>
      </c>
      <c r="E57" s="26" t="s">
        <v>32</v>
      </c>
      <c r="F57" s="29">
        <v>28</v>
      </c>
      <c r="G57" s="29"/>
      <c r="H57" s="28">
        <v>696.71</v>
      </c>
      <c r="I57" s="29">
        <v>320</v>
      </c>
      <c r="J57" s="28">
        <v>696.71</v>
      </c>
      <c r="K57" s="45" t="s">
        <v>107</v>
      </c>
      <c r="L57" s="28">
        <v>696.71</v>
      </c>
      <c r="M57" s="28">
        <v>696.71</v>
      </c>
      <c r="N57" s="29">
        <v>320</v>
      </c>
      <c r="O57" s="48">
        <f t="shared" si="15"/>
        <v>222947.2</v>
      </c>
      <c r="P57" s="23" t="s">
        <v>34</v>
      </c>
      <c r="Q57" s="49">
        <f t="shared" si="14"/>
        <v>0.1875</v>
      </c>
      <c r="R57" s="29">
        <v>60</v>
      </c>
      <c r="S57" s="47">
        <f t="shared" si="12"/>
        <v>41802.6</v>
      </c>
      <c r="T57" s="48">
        <f t="shared" si="13"/>
        <v>41802.6</v>
      </c>
      <c r="U57" s="28"/>
    </row>
    <row r="58" s="3" customFormat="1" ht="19" customHeight="1" spans="1:21">
      <c r="A58" s="22">
        <v>52</v>
      </c>
      <c r="B58" s="50" t="s">
        <v>125</v>
      </c>
      <c r="C58" s="27" t="s">
        <v>117</v>
      </c>
      <c r="D58" s="23" t="s">
        <v>31</v>
      </c>
      <c r="E58" s="26" t="s">
        <v>32</v>
      </c>
      <c r="F58" s="29">
        <v>30</v>
      </c>
      <c r="G58" s="29"/>
      <c r="H58" s="28">
        <v>541.39</v>
      </c>
      <c r="I58" s="29">
        <v>320</v>
      </c>
      <c r="J58" s="28">
        <v>541.39</v>
      </c>
      <c r="K58" s="45" t="s">
        <v>107</v>
      </c>
      <c r="L58" s="28">
        <v>541.39</v>
      </c>
      <c r="M58" s="28">
        <v>541.39</v>
      </c>
      <c r="N58" s="29">
        <v>320</v>
      </c>
      <c r="O58" s="48">
        <f t="shared" si="15"/>
        <v>173244.8</v>
      </c>
      <c r="P58" s="23" t="s">
        <v>34</v>
      </c>
      <c r="Q58" s="49">
        <f t="shared" si="14"/>
        <v>0.1875</v>
      </c>
      <c r="R58" s="29">
        <v>60</v>
      </c>
      <c r="S58" s="47">
        <f t="shared" si="12"/>
        <v>32483.4</v>
      </c>
      <c r="T58" s="48">
        <f t="shared" si="13"/>
        <v>32483.4</v>
      </c>
      <c r="U58" s="28"/>
    </row>
    <row r="59" s="3" customFormat="1" ht="19" customHeight="1" spans="1:21">
      <c r="A59" s="22">
        <v>53</v>
      </c>
      <c r="B59" s="50" t="s">
        <v>126</v>
      </c>
      <c r="C59" s="27" t="s">
        <v>117</v>
      </c>
      <c r="D59" s="23" t="s">
        <v>31</v>
      </c>
      <c r="E59" s="26" t="s">
        <v>32</v>
      </c>
      <c r="F59" s="29">
        <v>30</v>
      </c>
      <c r="G59" s="29"/>
      <c r="H59" s="28">
        <v>351.18</v>
      </c>
      <c r="I59" s="29">
        <v>320</v>
      </c>
      <c r="J59" s="28">
        <v>351.18</v>
      </c>
      <c r="K59" s="45" t="s">
        <v>107</v>
      </c>
      <c r="L59" s="28">
        <v>351.18</v>
      </c>
      <c r="M59" s="28">
        <v>351.18</v>
      </c>
      <c r="N59" s="29">
        <v>320</v>
      </c>
      <c r="O59" s="48">
        <f t="shared" si="15"/>
        <v>112377.6</v>
      </c>
      <c r="P59" s="23" t="s">
        <v>34</v>
      </c>
      <c r="Q59" s="49">
        <f t="shared" si="14"/>
        <v>0.1875</v>
      </c>
      <c r="R59" s="29">
        <v>60</v>
      </c>
      <c r="S59" s="47">
        <f t="shared" si="12"/>
        <v>21070.8</v>
      </c>
      <c r="T59" s="48">
        <f t="shared" si="13"/>
        <v>21070.8</v>
      </c>
      <c r="U59" s="28"/>
    </row>
    <row r="60" s="3" customFormat="1" ht="19" customHeight="1" spans="1:21">
      <c r="A60" s="22">
        <v>54</v>
      </c>
      <c r="B60" s="50" t="s">
        <v>127</v>
      </c>
      <c r="C60" s="27" t="s">
        <v>117</v>
      </c>
      <c r="D60" s="23" t="s">
        <v>31</v>
      </c>
      <c r="E60" s="26" t="s">
        <v>32</v>
      </c>
      <c r="F60" s="29">
        <v>14</v>
      </c>
      <c r="G60" s="29"/>
      <c r="H60" s="28">
        <v>432.92</v>
      </c>
      <c r="I60" s="29">
        <v>320</v>
      </c>
      <c r="J60" s="28">
        <v>432.92</v>
      </c>
      <c r="K60" s="45" t="s">
        <v>107</v>
      </c>
      <c r="L60" s="28">
        <v>432.92</v>
      </c>
      <c r="M60" s="28">
        <v>432.92</v>
      </c>
      <c r="N60" s="29">
        <v>320</v>
      </c>
      <c r="O60" s="48">
        <f t="shared" si="15"/>
        <v>138534.4</v>
      </c>
      <c r="P60" s="23" t="s">
        <v>34</v>
      </c>
      <c r="Q60" s="49">
        <f t="shared" si="14"/>
        <v>0.1875</v>
      </c>
      <c r="R60" s="29">
        <v>60</v>
      </c>
      <c r="S60" s="47">
        <f t="shared" si="12"/>
        <v>25975.2</v>
      </c>
      <c r="T60" s="48">
        <f t="shared" si="13"/>
        <v>25975.2</v>
      </c>
      <c r="U60" s="28"/>
    </row>
    <row r="61" s="3" customFormat="1" ht="19" customHeight="1" spans="1:21">
      <c r="A61" s="22">
        <v>55</v>
      </c>
      <c r="B61" s="50" t="s">
        <v>128</v>
      </c>
      <c r="C61" s="27" t="s">
        <v>117</v>
      </c>
      <c r="D61" s="23" t="s">
        <v>31</v>
      </c>
      <c r="E61" s="26" t="s">
        <v>32</v>
      </c>
      <c r="F61" s="29">
        <v>5</v>
      </c>
      <c r="G61" s="29"/>
      <c r="H61" s="28">
        <v>369.96</v>
      </c>
      <c r="I61" s="29">
        <v>320</v>
      </c>
      <c r="J61" s="28">
        <v>369.96</v>
      </c>
      <c r="K61" s="45" t="s">
        <v>107</v>
      </c>
      <c r="L61" s="28">
        <v>369.96</v>
      </c>
      <c r="M61" s="28">
        <v>369.96</v>
      </c>
      <c r="N61" s="29">
        <v>320</v>
      </c>
      <c r="O61" s="48">
        <f t="shared" si="15"/>
        <v>118387.2</v>
      </c>
      <c r="P61" s="23" t="s">
        <v>34</v>
      </c>
      <c r="Q61" s="49">
        <f t="shared" si="14"/>
        <v>0.1875</v>
      </c>
      <c r="R61" s="29">
        <v>60</v>
      </c>
      <c r="S61" s="47">
        <f t="shared" si="12"/>
        <v>22197.6</v>
      </c>
      <c r="T61" s="48">
        <f t="shared" si="13"/>
        <v>22197.6</v>
      </c>
      <c r="U61" s="28"/>
    </row>
    <row r="62" s="3" customFormat="1" ht="19" customHeight="1" spans="1:21">
      <c r="A62" s="22">
        <v>56</v>
      </c>
      <c r="B62" s="50" t="s">
        <v>129</v>
      </c>
      <c r="C62" s="27" t="s">
        <v>117</v>
      </c>
      <c r="D62" s="23" t="s">
        <v>31</v>
      </c>
      <c r="E62" s="26" t="s">
        <v>32</v>
      </c>
      <c r="F62" s="29">
        <v>22</v>
      </c>
      <c r="G62" s="29"/>
      <c r="H62" s="28">
        <v>427.9</v>
      </c>
      <c r="I62" s="29">
        <v>320</v>
      </c>
      <c r="J62" s="28">
        <v>427.9</v>
      </c>
      <c r="K62" s="45" t="s">
        <v>107</v>
      </c>
      <c r="L62" s="28">
        <v>427.9</v>
      </c>
      <c r="M62" s="28">
        <v>427.9</v>
      </c>
      <c r="N62" s="29">
        <v>320</v>
      </c>
      <c r="O62" s="48">
        <f t="shared" si="15"/>
        <v>136928</v>
      </c>
      <c r="P62" s="23" t="s">
        <v>34</v>
      </c>
      <c r="Q62" s="49">
        <f t="shared" si="14"/>
        <v>0.1875</v>
      </c>
      <c r="R62" s="29">
        <v>60</v>
      </c>
      <c r="S62" s="47">
        <f t="shared" si="12"/>
        <v>25674</v>
      </c>
      <c r="T62" s="48">
        <f t="shared" si="13"/>
        <v>25674</v>
      </c>
      <c r="U62" s="28"/>
    </row>
    <row r="63" s="3" customFormat="1" ht="19" customHeight="1" spans="1:21">
      <c r="A63" s="22">
        <v>57</v>
      </c>
      <c r="B63" s="50" t="s">
        <v>130</v>
      </c>
      <c r="C63" s="27" t="s">
        <v>117</v>
      </c>
      <c r="D63" s="23" t="s">
        <v>31</v>
      </c>
      <c r="E63" s="26" t="s">
        <v>32</v>
      </c>
      <c r="F63" s="29">
        <v>24</v>
      </c>
      <c r="G63" s="29"/>
      <c r="H63" s="28">
        <v>554.62</v>
      </c>
      <c r="I63" s="29">
        <v>320</v>
      </c>
      <c r="J63" s="28">
        <v>554.62</v>
      </c>
      <c r="K63" s="45" t="s">
        <v>107</v>
      </c>
      <c r="L63" s="28">
        <v>554.62</v>
      </c>
      <c r="M63" s="28">
        <v>554.62</v>
      </c>
      <c r="N63" s="29">
        <v>320</v>
      </c>
      <c r="O63" s="48">
        <f t="shared" si="15"/>
        <v>177478.4</v>
      </c>
      <c r="P63" s="23" t="s">
        <v>34</v>
      </c>
      <c r="Q63" s="49">
        <f t="shared" si="14"/>
        <v>0.1875</v>
      </c>
      <c r="R63" s="29">
        <v>60</v>
      </c>
      <c r="S63" s="47">
        <f t="shared" si="12"/>
        <v>33277.2</v>
      </c>
      <c r="T63" s="48">
        <f t="shared" si="13"/>
        <v>33277.2</v>
      </c>
      <c r="U63" s="28"/>
    </row>
    <row r="64" s="3" customFormat="1" ht="19" customHeight="1" spans="1:21">
      <c r="A64" s="22">
        <v>58</v>
      </c>
      <c r="B64" s="50" t="s">
        <v>131</v>
      </c>
      <c r="C64" s="27" t="s">
        <v>117</v>
      </c>
      <c r="D64" s="23" t="s">
        <v>31</v>
      </c>
      <c r="E64" s="26" t="s">
        <v>32</v>
      </c>
      <c r="F64" s="29">
        <v>34</v>
      </c>
      <c r="G64" s="29"/>
      <c r="H64" s="28">
        <v>452.87</v>
      </c>
      <c r="I64" s="29">
        <v>320</v>
      </c>
      <c r="J64" s="28">
        <v>452.87</v>
      </c>
      <c r="K64" s="45" t="s">
        <v>107</v>
      </c>
      <c r="L64" s="28">
        <v>452.87</v>
      </c>
      <c r="M64" s="28">
        <v>452.87</v>
      </c>
      <c r="N64" s="29">
        <v>320</v>
      </c>
      <c r="O64" s="48">
        <f t="shared" si="15"/>
        <v>144918.4</v>
      </c>
      <c r="P64" s="23" t="s">
        <v>34</v>
      </c>
      <c r="Q64" s="49">
        <f t="shared" si="14"/>
        <v>0.1875</v>
      </c>
      <c r="R64" s="29">
        <v>60</v>
      </c>
      <c r="S64" s="47">
        <f t="shared" si="12"/>
        <v>27172.2</v>
      </c>
      <c r="T64" s="48">
        <f t="shared" si="13"/>
        <v>27172.2</v>
      </c>
      <c r="U64" s="28"/>
    </row>
    <row r="65" s="3" customFormat="1" ht="19" customHeight="1" spans="1:21">
      <c r="A65" s="22">
        <v>59</v>
      </c>
      <c r="B65" s="50" t="s">
        <v>132</v>
      </c>
      <c r="C65" s="27" t="s">
        <v>117</v>
      </c>
      <c r="D65" s="23" t="s">
        <v>31</v>
      </c>
      <c r="E65" s="26" t="s">
        <v>32</v>
      </c>
      <c r="F65" s="29">
        <v>20</v>
      </c>
      <c r="G65" s="29"/>
      <c r="H65" s="28">
        <v>369.28</v>
      </c>
      <c r="I65" s="29">
        <v>320</v>
      </c>
      <c r="J65" s="28">
        <v>369.28</v>
      </c>
      <c r="K65" s="45" t="s">
        <v>107</v>
      </c>
      <c r="L65" s="28">
        <v>369.28</v>
      </c>
      <c r="M65" s="28">
        <v>369.28</v>
      </c>
      <c r="N65" s="29">
        <v>320</v>
      </c>
      <c r="O65" s="48">
        <f t="shared" si="15"/>
        <v>118169.6</v>
      </c>
      <c r="P65" s="23" t="s">
        <v>34</v>
      </c>
      <c r="Q65" s="49">
        <f t="shared" si="14"/>
        <v>0.1875</v>
      </c>
      <c r="R65" s="29">
        <v>60</v>
      </c>
      <c r="S65" s="47">
        <f t="shared" si="12"/>
        <v>22156.8</v>
      </c>
      <c r="T65" s="48">
        <f t="shared" si="13"/>
        <v>22156.8</v>
      </c>
      <c r="U65" s="28"/>
    </row>
    <row r="66" s="3" customFormat="1" ht="19" customHeight="1" spans="1:21">
      <c r="A66" s="22">
        <v>60</v>
      </c>
      <c r="B66" s="51" t="s">
        <v>133</v>
      </c>
      <c r="C66" s="27" t="s">
        <v>117</v>
      </c>
      <c r="D66" s="23" t="s">
        <v>31</v>
      </c>
      <c r="E66" s="26" t="s">
        <v>32</v>
      </c>
      <c r="F66" s="29">
        <v>38</v>
      </c>
      <c r="G66" s="29"/>
      <c r="H66" s="28">
        <v>636.85</v>
      </c>
      <c r="I66" s="29">
        <v>320</v>
      </c>
      <c r="J66" s="28">
        <v>636.85</v>
      </c>
      <c r="K66" s="45" t="s">
        <v>107</v>
      </c>
      <c r="L66" s="28">
        <v>636.85</v>
      </c>
      <c r="M66" s="28">
        <v>636.85</v>
      </c>
      <c r="N66" s="29">
        <v>320</v>
      </c>
      <c r="O66" s="48">
        <f t="shared" si="15"/>
        <v>203792</v>
      </c>
      <c r="P66" s="23" t="s">
        <v>34</v>
      </c>
      <c r="Q66" s="49">
        <f t="shared" si="14"/>
        <v>0.1875</v>
      </c>
      <c r="R66" s="29">
        <v>60</v>
      </c>
      <c r="S66" s="47">
        <f t="shared" si="12"/>
        <v>38211</v>
      </c>
      <c r="T66" s="48">
        <f t="shared" si="13"/>
        <v>38211</v>
      </c>
      <c r="U66" s="28"/>
    </row>
    <row r="67" s="3" customFormat="1" ht="19" customHeight="1" spans="1:21">
      <c r="A67" s="22">
        <v>61</v>
      </c>
      <c r="B67" s="26" t="s">
        <v>134</v>
      </c>
      <c r="C67" s="27" t="s">
        <v>117</v>
      </c>
      <c r="D67" s="23" t="s">
        <v>31</v>
      </c>
      <c r="E67" s="26" t="s">
        <v>32</v>
      </c>
      <c r="F67" s="29">
        <v>31</v>
      </c>
      <c r="G67" s="29"/>
      <c r="H67" s="28">
        <v>389.11</v>
      </c>
      <c r="I67" s="29">
        <v>320</v>
      </c>
      <c r="J67" s="28">
        <v>389.11</v>
      </c>
      <c r="K67" s="45" t="s">
        <v>107</v>
      </c>
      <c r="L67" s="28">
        <v>389.11</v>
      </c>
      <c r="M67" s="28">
        <v>389.11</v>
      </c>
      <c r="N67" s="29">
        <v>320</v>
      </c>
      <c r="O67" s="48">
        <f t="shared" si="15"/>
        <v>124515.2</v>
      </c>
      <c r="P67" s="23" t="s">
        <v>34</v>
      </c>
      <c r="Q67" s="49">
        <f t="shared" si="14"/>
        <v>0.1875</v>
      </c>
      <c r="R67" s="29">
        <v>60</v>
      </c>
      <c r="S67" s="47">
        <f t="shared" si="12"/>
        <v>23346.6</v>
      </c>
      <c r="T67" s="48">
        <f t="shared" si="13"/>
        <v>23346.6</v>
      </c>
      <c r="U67" s="28"/>
    </row>
    <row r="68" s="3" customFormat="1" ht="19" customHeight="1" spans="1:21">
      <c r="A68" s="22">
        <v>62</v>
      </c>
      <c r="B68" s="26" t="s">
        <v>135</v>
      </c>
      <c r="C68" s="27" t="s">
        <v>117</v>
      </c>
      <c r="D68" s="23" t="s">
        <v>31</v>
      </c>
      <c r="E68" s="26" t="s">
        <v>32</v>
      </c>
      <c r="F68" s="29">
        <v>21</v>
      </c>
      <c r="G68" s="29"/>
      <c r="H68" s="28">
        <v>323.84</v>
      </c>
      <c r="I68" s="29">
        <v>320</v>
      </c>
      <c r="J68" s="28">
        <v>323.84</v>
      </c>
      <c r="K68" s="45" t="s">
        <v>107</v>
      </c>
      <c r="L68" s="28">
        <v>323.84</v>
      </c>
      <c r="M68" s="28">
        <v>323.84</v>
      </c>
      <c r="N68" s="29">
        <v>320</v>
      </c>
      <c r="O68" s="48">
        <f t="shared" si="15"/>
        <v>103628.8</v>
      </c>
      <c r="P68" s="23" t="s">
        <v>34</v>
      </c>
      <c r="Q68" s="49">
        <f t="shared" si="14"/>
        <v>0.1875</v>
      </c>
      <c r="R68" s="29">
        <v>60</v>
      </c>
      <c r="S68" s="47">
        <f t="shared" si="12"/>
        <v>19430.4</v>
      </c>
      <c r="T68" s="48">
        <f t="shared" si="13"/>
        <v>19430.4</v>
      </c>
      <c r="U68" s="28"/>
    </row>
    <row r="69" s="3" customFormat="1" ht="19" customHeight="1" spans="1:21">
      <c r="A69" s="22">
        <v>63</v>
      </c>
      <c r="B69" s="26" t="s">
        <v>105</v>
      </c>
      <c r="C69" s="27" t="s">
        <v>117</v>
      </c>
      <c r="D69" s="23" t="s">
        <v>31</v>
      </c>
      <c r="E69" s="26" t="s">
        <v>32</v>
      </c>
      <c r="F69" s="29">
        <v>41</v>
      </c>
      <c r="G69" s="29"/>
      <c r="H69" s="28">
        <f>895.71-121.49</f>
        <v>774.22</v>
      </c>
      <c r="I69" s="29">
        <v>320</v>
      </c>
      <c r="J69" s="28">
        <f>895.71-121.49</f>
        <v>774.22</v>
      </c>
      <c r="K69" s="45" t="s">
        <v>107</v>
      </c>
      <c r="L69" s="28">
        <v>774.22</v>
      </c>
      <c r="M69" s="28">
        <f>L69</f>
        <v>774.22</v>
      </c>
      <c r="N69" s="29">
        <v>320</v>
      </c>
      <c r="O69" s="48">
        <f t="shared" si="15"/>
        <v>247750.4</v>
      </c>
      <c r="P69" s="23" t="s">
        <v>34</v>
      </c>
      <c r="Q69" s="49">
        <f t="shared" si="14"/>
        <v>0.1875</v>
      </c>
      <c r="R69" s="29">
        <v>60</v>
      </c>
      <c r="S69" s="47">
        <f t="shared" si="12"/>
        <v>46453.2</v>
      </c>
      <c r="T69" s="48">
        <f t="shared" si="13"/>
        <v>46453.2</v>
      </c>
      <c r="U69" s="28"/>
    </row>
    <row r="70" s="3" customFormat="1" ht="19" customHeight="1" spans="1:21">
      <c r="A70" s="22">
        <v>64</v>
      </c>
      <c r="B70" s="50" t="s">
        <v>136</v>
      </c>
      <c r="C70" s="27" t="s">
        <v>117</v>
      </c>
      <c r="D70" s="23" t="s">
        <v>31</v>
      </c>
      <c r="E70" s="26" t="s">
        <v>32</v>
      </c>
      <c r="F70" s="29">
        <v>44</v>
      </c>
      <c r="G70" s="29"/>
      <c r="H70" s="28">
        <v>677.96</v>
      </c>
      <c r="I70" s="29">
        <v>320</v>
      </c>
      <c r="J70" s="28">
        <v>677.96</v>
      </c>
      <c r="K70" s="45" t="s">
        <v>107</v>
      </c>
      <c r="L70" s="28">
        <v>677.96</v>
      </c>
      <c r="M70" s="28">
        <v>677.96</v>
      </c>
      <c r="N70" s="29">
        <v>320</v>
      </c>
      <c r="O70" s="48">
        <f t="shared" si="15"/>
        <v>216947.2</v>
      </c>
      <c r="P70" s="23" t="s">
        <v>34</v>
      </c>
      <c r="Q70" s="49">
        <f t="shared" si="14"/>
        <v>0.1875</v>
      </c>
      <c r="R70" s="29">
        <v>60</v>
      </c>
      <c r="S70" s="47">
        <f t="shared" si="12"/>
        <v>40677.6</v>
      </c>
      <c r="T70" s="48">
        <f t="shared" si="13"/>
        <v>40677.6</v>
      </c>
      <c r="U70" s="28"/>
    </row>
    <row r="71" s="3" customFormat="1" ht="19" customHeight="1" spans="1:21">
      <c r="A71" s="22">
        <v>65</v>
      </c>
      <c r="B71" s="50" t="s">
        <v>137</v>
      </c>
      <c r="C71" s="27" t="s">
        <v>117</v>
      </c>
      <c r="D71" s="23" t="s">
        <v>31</v>
      </c>
      <c r="E71" s="26" t="s">
        <v>32</v>
      </c>
      <c r="F71" s="29">
        <v>47</v>
      </c>
      <c r="G71" s="29"/>
      <c r="H71" s="28">
        <v>431.33</v>
      </c>
      <c r="I71" s="29">
        <v>320</v>
      </c>
      <c r="J71" s="28">
        <v>431.33</v>
      </c>
      <c r="K71" s="45" t="s">
        <v>107</v>
      </c>
      <c r="L71" s="28">
        <v>431.33</v>
      </c>
      <c r="M71" s="28">
        <v>431.33</v>
      </c>
      <c r="N71" s="29">
        <v>320</v>
      </c>
      <c r="O71" s="48">
        <f t="shared" si="15"/>
        <v>138025.6</v>
      </c>
      <c r="P71" s="23" t="s">
        <v>34</v>
      </c>
      <c r="Q71" s="49">
        <f t="shared" si="14"/>
        <v>0.1875</v>
      </c>
      <c r="R71" s="29">
        <v>60</v>
      </c>
      <c r="S71" s="47">
        <f t="shared" si="12"/>
        <v>25879.8</v>
      </c>
      <c r="T71" s="48">
        <f t="shared" si="13"/>
        <v>25879.8</v>
      </c>
      <c r="U71" s="28"/>
    </row>
    <row r="72" s="3" customFormat="1" ht="19" customHeight="1" spans="1:21">
      <c r="A72" s="22">
        <v>66</v>
      </c>
      <c r="B72" s="50" t="s">
        <v>138</v>
      </c>
      <c r="C72" s="27" t="s">
        <v>117</v>
      </c>
      <c r="D72" s="23" t="s">
        <v>31</v>
      </c>
      <c r="E72" s="26" t="s">
        <v>32</v>
      </c>
      <c r="F72" s="29">
        <v>21</v>
      </c>
      <c r="G72" s="29"/>
      <c r="H72" s="28">
        <v>364.34</v>
      </c>
      <c r="I72" s="29">
        <v>320</v>
      </c>
      <c r="J72" s="28">
        <v>364.34</v>
      </c>
      <c r="K72" s="45" t="s">
        <v>107</v>
      </c>
      <c r="L72" s="28">
        <v>364.34</v>
      </c>
      <c r="M72" s="28">
        <v>364.34</v>
      </c>
      <c r="N72" s="29">
        <v>320</v>
      </c>
      <c r="O72" s="48">
        <f t="shared" si="15"/>
        <v>116588.8</v>
      </c>
      <c r="P72" s="23" t="s">
        <v>34</v>
      </c>
      <c r="Q72" s="49">
        <f t="shared" si="14"/>
        <v>0.1875</v>
      </c>
      <c r="R72" s="29">
        <v>60</v>
      </c>
      <c r="S72" s="47">
        <f t="shared" si="12"/>
        <v>21860.4</v>
      </c>
      <c r="T72" s="48">
        <f t="shared" si="13"/>
        <v>21860.4</v>
      </c>
      <c r="U72" s="28"/>
    </row>
    <row r="73" s="3" customFormat="1" ht="19" customHeight="1" spans="1:21">
      <c r="A73" s="22">
        <v>67</v>
      </c>
      <c r="B73" s="50" t="s">
        <v>139</v>
      </c>
      <c r="C73" s="27" t="s">
        <v>117</v>
      </c>
      <c r="D73" s="23" t="s">
        <v>31</v>
      </c>
      <c r="E73" s="26" t="s">
        <v>32</v>
      </c>
      <c r="F73" s="29">
        <v>24</v>
      </c>
      <c r="G73" s="29"/>
      <c r="H73" s="28">
        <v>363.83</v>
      </c>
      <c r="I73" s="29">
        <v>320</v>
      </c>
      <c r="J73" s="28">
        <v>363.83</v>
      </c>
      <c r="K73" s="45" t="s">
        <v>107</v>
      </c>
      <c r="L73" s="28">
        <v>363.83</v>
      </c>
      <c r="M73" s="28">
        <v>363.83</v>
      </c>
      <c r="N73" s="29">
        <v>320</v>
      </c>
      <c r="O73" s="48">
        <f t="shared" si="15"/>
        <v>116425.6</v>
      </c>
      <c r="P73" s="23" t="s">
        <v>34</v>
      </c>
      <c r="Q73" s="49">
        <f t="shared" si="14"/>
        <v>0.1875</v>
      </c>
      <c r="R73" s="29">
        <v>60</v>
      </c>
      <c r="S73" s="47">
        <f t="shared" si="12"/>
        <v>21829.8</v>
      </c>
      <c r="T73" s="48">
        <f t="shared" si="13"/>
        <v>21829.8</v>
      </c>
      <c r="U73" s="28"/>
    </row>
    <row r="74" s="3" customFormat="1" ht="19" customHeight="1" spans="1:21">
      <c r="A74" s="22">
        <v>68</v>
      </c>
      <c r="B74" s="50" t="s">
        <v>140</v>
      </c>
      <c r="C74" s="27" t="s">
        <v>117</v>
      </c>
      <c r="D74" s="23" t="s">
        <v>31</v>
      </c>
      <c r="E74" s="26" t="s">
        <v>32</v>
      </c>
      <c r="F74" s="29">
        <v>22</v>
      </c>
      <c r="G74" s="29"/>
      <c r="H74" s="28">
        <v>330.1</v>
      </c>
      <c r="I74" s="29">
        <v>320</v>
      </c>
      <c r="J74" s="28">
        <v>330.1</v>
      </c>
      <c r="K74" s="45" t="s">
        <v>107</v>
      </c>
      <c r="L74" s="28">
        <v>330.1</v>
      </c>
      <c r="M74" s="28">
        <v>330.1</v>
      </c>
      <c r="N74" s="29">
        <v>320</v>
      </c>
      <c r="O74" s="48">
        <f t="shared" si="15"/>
        <v>105632</v>
      </c>
      <c r="P74" s="23" t="s">
        <v>34</v>
      </c>
      <c r="Q74" s="49">
        <f t="shared" si="14"/>
        <v>0.1875</v>
      </c>
      <c r="R74" s="29">
        <v>60</v>
      </c>
      <c r="S74" s="47">
        <f t="shared" si="12"/>
        <v>19806</v>
      </c>
      <c r="T74" s="48">
        <f t="shared" si="13"/>
        <v>19806</v>
      </c>
      <c r="U74" s="28"/>
    </row>
    <row r="75" s="3" customFormat="1" ht="19" customHeight="1" spans="1:21">
      <c r="A75" s="22">
        <v>69</v>
      </c>
      <c r="B75" s="50" t="s">
        <v>141</v>
      </c>
      <c r="C75" s="27" t="s">
        <v>117</v>
      </c>
      <c r="D75" s="23" t="s">
        <v>31</v>
      </c>
      <c r="E75" s="26" t="s">
        <v>32</v>
      </c>
      <c r="F75" s="29">
        <v>56</v>
      </c>
      <c r="G75" s="29"/>
      <c r="H75" s="28">
        <v>824.46</v>
      </c>
      <c r="I75" s="29">
        <v>320</v>
      </c>
      <c r="J75" s="28">
        <v>824.46</v>
      </c>
      <c r="K75" s="45" t="s">
        <v>107</v>
      </c>
      <c r="L75" s="28">
        <v>824.46</v>
      </c>
      <c r="M75" s="28">
        <v>824.46</v>
      </c>
      <c r="N75" s="29">
        <v>320</v>
      </c>
      <c r="O75" s="48">
        <f t="shared" si="15"/>
        <v>263827.2</v>
      </c>
      <c r="P75" s="23" t="s">
        <v>34</v>
      </c>
      <c r="Q75" s="49">
        <f t="shared" si="14"/>
        <v>0.1875</v>
      </c>
      <c r="R75" s="29">
        <v>60</v>
      </c>
      <c r="S75" s="47">
        <f t="shared" si="12"/>
        <v>49467.6</v>
      </c>
      <c r="T75" s="48">
        <f t="shared" si="13"/>
        <v>49467.6</v>
      </c>
      <c r="U75" s="28"/>
    </row>
    <row r="76" s="3" customFormat="1" ht="19" customHeight="1" spans="1:21">
      <c r="A76" s="22">
        <v>70</v>
      </c>
      <c r="B76" s="50" t="s">
        <v>142</v>
      </c>
      <c r="C76" s="27" t="s">
        <v>117</v>
      </c>
      <c r="D76" s="23" t="s">
        <v>31</v>
      </c>
      <c r="E76" s="26" t="s">
        <v>32</v>
      </c>
      <c r="F76" s="29">
        <v>23</v>
      </c>
      <c r="G76" s="29"/>
      <c r="H76" s="28">
        <v>308.87</v>
      </c>
      <c r="I76" s="29">
        <v>320</v>
      </c>
      <c r="J76" s="28">
        <v>308.87</v>
      </c>
      <c r="K76" s="45" t="s">
        <v>107</v>
      </c>
      <c r="L76" s="28">
        <v>308.87</v>
      </c>
      <c r="M76" s="28">
        <v>308.87</v>
      </c>
      <c r="N76" s="29">
        <v>320</v>
      </c>
      <c r="O76" s="48">
        <f t="shared" si="15"/>
        <v>98838.4</v>
      </c>
      <c r="P76" s="23" t="s">
        <v>34</v>
      </c>
      <c r="Q76" s="49">
        <f t="shared" si="14"/>
        <v>0.1875</v>
      </c>
      <c r="R76" s="29">
        <v>60</v>
      </c>
      <c r="S76" s="47">
        <f t="shared" si="12"/>
        <v>18532.2</v>
      </c>
      <c r="T76" s="48">
        <f t="shared" si="13"/>
        <v>18532.2</v>
      </c>
      <c r="U76" s="28"/>
    </row>
    <row r="77" s="3" customFormat="1" ht="19" customHeight="1" spans="1:21">
      <c r="A77" s="22">
        <v>71</v>
      </c>
      <c r="B77" s="50" t="s">
        <v>143</v>
      </c>
      <c r="C77" s="27" t="s">
        <v>117</v>
      </c>
      <c r="D77" s="23" t="s">
        <v>31</v>
      </c>
      <c r="E77" s="26" t="s">
        <v>32</v>
      </c>
      <c r="F77" s="29">
        <v>43</v>
      </c>
      <c r="G77" s="29"/>
      <c r="H77" s="28">
        <v>291.35</v>
      </c>
      <c r="I77" s="29">
        <v>320</v>
      </c>
      <c r="J77" s="28">
        <v>291.35</v>
      </c>
      <c r="K77" s="45" t="s">
        <v>107</v>
      </c>
      <c r="L77" s="28">
        <v>291.35</v>
      </c>
      <c r="M77" s="28">
        <v>291.35</v>
      </c>
      <c r="N77" s="29">
        <v>320</v>
      </c>
      <c r="O77" s="48">
        <f t="shared" si="15"/>
        <v>93232</v>
      </c>
      <c r="P77" s="23" t="s">
        <v>34</v>
      </c>
      <c r="Q77" s="49">
        <f t="shared" si="14"/>
        <v>0.1875</v>
      </c>
      <c r="R77" s="29">
        <v>60</v>
      </c>
      <c r="S77" s="47">
        <f t="shared" si="12"/>
        <v>17481</v>
      </c>
      <c r="T77" s="48">
        <f t="shared" si="13"/>
        <v>17481</v>
      </c>
      <c r="U77" s="28"/>
    </row>
    <row r="78" s="3" customFormat="1" ht="19" customHeight="1" spans="1:21">
      <c r="A78" s="22">
        <v>72</v>
      </c>
      <c r="B78" s="50" t="s">
        <v>144</v>
      </c>
      <c r="C78" s="27" t="s">
        <v>117</v>
      </c>
      <c r="D78" s="23" t="s">
        <v>31</v>
      </c>
      <c r="E78" s="26" t="s">
        <v>32</v>
      </c>
      <c r="F78" s="29">
        <v>30</v>
      </c>
      <c r="G78" s="29"/>
      <c r="H78" s="28">
        <v>608.9</v>
      </c>
      <c r="I78" s="29">
        <v>320</v>
      </c>
      <c r="J78" s="28">
        <v>608.9</v>
      </c>
      <c r="K78" s="45" t="s">
        <v>107</v>
      </c>
      <c r="L78" s="28">
        <v>608.9</v>
      </c>
      <c r="M78" s="28">
        <v>608.9</v>
      </c>
      <c r="N78" s="29">
        <v>320</v>
      </c>
      <c r="O78" s="48">
        <f t="shared" si="15"/>
        <v>194848</v>
      </c>
      <c r="P78" s="23" t="s">
        <v>34</v>
      </c>
      <c r="Q78" s="49">
        <f t="shared" si="14"/>
        <v>0.1875</v>
      </c>
      <c r="R78" s="29">
        <v>60</v>
      </c>
      <c r="S78" s="47">
        <f t="shared" si="12"/>
        <v>36534</v>
      </c>
      <c r="T78" s="48">
        <f t="shared" si="13"/>
        <v>36534</v>
      </c>
      <c r="U78" s="28"/>
    </row>
    <row r="79" s="3" customFormat="1" ht="19" customHeight="1" spans="1:21">
      <c r="A79" s="22">
        <v>73</v>
      </c>
      <c r="B79" s="51" t="s">
        <v>145</v>
      </c>
      <c r="C79" s="27" t="s">
        <v>117</v>
      </c>
      <c r="D79" s="23" t="s">
        <v>31</v>
      </c>
      <c r="E79" s="26" t="s">
        <v>32</v>
      </c>
      <c r="F79" s="29">
        <v>18</v>
      </c>
      <c r="G79" s="29"/>
      <c r="H79" s="28">
        <v>341.01</v>
      </c>
      <c r="I79" s="29">
        <v>320</v>
      </c>
      <c r="J79" s="28">
        <v>341.01</v>
      </c>
      <c r="K79" s="45" t="s">
        <v>107</v>
      </c>
      <c r="L79" s="28">
        <v>341.01</v>
      </c>
      <c r="M79" s="28">
        <v>341.01</v>
      </c>
      <c r="N79" s="29">
        <v>320</v>
      </c>
      <c r="O79" s="48">
        <f t="shared" si="15"/>
        <v>109123.2</v>
      </c>
      <c r="P79" s="23" t="s">
        <v>34</v>
      </c>
      <c r="Q79" s="49">
        <f t="shared" si="14"/>
        <v>0.1875</v>
      </c>
      <c r="R79" s="29">
        <v>60</v>
      </c>
      <c r="S79" s="47">
        <f t="shared" si="12"/>
        <v>20460.6</v>
      </c>
      <c r="T79" s="48">
        <f t="shared" si="13"/>
        <v>20460.6</v>
      </c>
      <c r="U79" s="28"/>
    </row>
    <row r="80" s="3" customFormat="1" ht="19" customHeight="1" spans="1:21">
      <c r="A80" s="22">
        <v>74</v>
      </c>
      <c r="B80" s="26" t="s">
        <v>146</v>
      </c>
      <c r="C80" s="27" t="s">
        <v>117</v>
      </c>
      <c r="D80" s="23" t="s">
        <v>31</v>
      </c>
      <c r="E80" s="26" t="s">
        <v>32</v>
      </c>
      <c r="F80" s="29">
        <v>14</v>
      </c>
      <c r="G80" s="29"/>
      <c r="H80" s="28">
        <v>177.77</v>
      </c>
      <c r="I80" s="29">
        <v>320</v>
      </c>
      <c r="J80" s="28">
        <v>177.77</v>
      </c>
      <c r="K80" s="45" t="s">
        <v>107</v>
      </c>
      <c r="L80" s="28">
        <v>177.77</v>
      </c>
      <c r="M80" s="28">
        <v>177.77</v>
      </c>
      <c r="N80" s="29">
        <v>320</v>
      </c>
      <c r="O80" s="48">
        <f t="shared" si="15"/>
        <v>56886.4</v>
      </c>
      <c r="P80" s="23" t="s">
        <v>34</v>
      </c>
      <c r="Q80" s="49">
        <f t="shared" si="14"/>
        <v>0.1875</v>
      </c>
      <c r="R80" s="29">
        <v>60</v>
      </c>
      <c r="S80" s="47">
        <f t="shared" si="12"/>
        <v>10666.2</v>
      </c>
      <c r="T80" s="48">
        <f t="shared" si="13"/>
        <v>10666.2</v>
      </c>
      <c r="U80" s="28"/>
    </row>
    <row r="81" s="3" customFormat="1" ht="19" customHeight="1" spans="1:21">
      <c r="A81" s="22">
        <v>75</v>
      </c>
      <c r="B81" s="26" t="s">
        <v>147</v>
      </c>
      <c r="C81" s="27" t="s">
        <v>117</v>
      </c>
      <c r="D81" s="23" t="s">
        <v>31</v>
      </c>
      <c r="E81" s="26" t="s">
        <v>32</v>
      </c>
      <c r="F81" s="29">
        <v>20</v>
      </c>
      <c r="G81" s="29"/>
      <c r="H81" s="28">
        <v>256.46</v>
      </c>
      <c r="I81" s="29">
        <v>320</v>
      </c>
      <c r="J81" s="28">
        <v>256.46</v>
      </c>
      <c r="K81" s="45" t="s">
        <v>107</v>
      </c>
      <c r="L81" s="28">
        <v>256.46</v>
      </c>
      <c r="M81" s="28">
        <v>256.46</v>
      </c>
      <c r="N81" s="29">
        <v>320</v>
      </c>
      <c r="O81" s="48">
        <f t="shared" si="15"/>
        <v>82067.2</v>
      </c>
      <c r="P81" s="23" t="s">
        <v>34</v>
      </c>
      <c r="Q81" s="49">
        <f t="shared" si="14"/>
        <v>0.1875</v>
      </c>
      <c r="R81" s="29">
        <v>60</v>
      </c>
      <c r="S81" s="47">
        <f t="shared" si="12"/>
        <v>15387.6</v>
      </c>
      <c r="T81" s="48">
        <f t="shared" si="13"/>
        <v>15387.6</v>
      </c>
      <c r="U81" s="28"/>
    </row>
    <row r="82" s="3" customFormat="1" ht="19" customHeight="1" spans="1:21">
      <c r="A82" s="22">
        <v>76</v>
      </c>
      <c r="B82" s="26" t="s">
        <v>148</v>
      </c>
      <c r="C82" s="27" t="s">
        <v>117</v>
      </c>
      <c r="D82" s="23" t="s">
        <v>31</v>
      </c>
      <c r="E82" s="26" t="s">
        <v>32</v>
      </c>
      <c r="F82" s="29">
        <v>50</v>
      </c>
      <c r="G82" s="29"/>
      <c r="H82" s="28">
        <v>639.77</v>
      </c>
      <c r="I82" s="29">
        <v>320</v>
      </c>
      <c r="J82" s="28">
        <v>639.77</v>
      </c>
      <c r="K82" s="45" t="s">
        <v>107</v>
      </c>
      <c r="L82" s="28">
        <v>639.77</v>
      </c>
      <c r="M82" s="28">
        <v>639.77</v>
      </c>
      <c r="N82" s="29">
        <v>320</v>
      </c>
      <c r="O82" s="48">
        <f t="shared" si="15"/>
        <v>204726.4</v>
      </c>
      <c r="P82" s="23" t="s">
        <v>34</v>
      </c>
      <c r="Q82" s="49">
        <f t="shared" si="14"/>
        <v>0.1875</v>
      </c>
      <c r="R82" s="29">
        <v>60</v>
      </c>
      <c r="S82" s="47">
        <f t="shared" si="12"/>
        <v>38386.2</v>
      </c>
      <c r="T82" s="48">
        <f t="shared" si="13"/>
        <v>38386.2</v>
      </c>
      <c r="U82" s="28"/>
    </row>
    <row r="83" s="3" customFormat="1" ht="19" customHeight="1" spans="1:21">
      <c r="A83" s="22">
        <v>77</v>
      </c>
      <c r="B83" s="51" t="s">
        <v>149</v>
      </c>
      <c r="C83" s="27" t="s">
        <v>117</v>
      </c>
      <c r="D83" s="23" t="s">
        <v>31</v>
      </c>
      <c r="E83" s="26" t="s">
        <v>32</v>
      </c>
      <c r="F83" s="29">
        <v>41</v>
      </c>
      <c r="G83" s="29"/>
      <c r="H83" s="28">
        <v>564</v>
      </c>
      <c r="I83" s="29">
        <v>320</v>
      </c>
      <c r="J83" s="28">
        <v>564</v>
      </c>
      <c r="K83" s="45" t="s">
        <v>107</v>
      </c>
      <c r="L83" s="28">
        <v>564</v>
      </c>
      <c r="M83" s="28">
        <v>564</v>
      </c>
      <c r="N83" s="29">
        <v>320</v>
      </c>
      <c r="O83" s="48">
        <f t="shared" si="15"/>
        <v>180480</v>
      </c>
      <c r="P83" s="23" t="s">
        <v>34</v>
      </c>
      <c r="Q83" s="49">
        <f t="shared" si="14"/>
        <v>0.1875</v>
      </c>
      <c r="R83" s="29">
        <v>60</v>
      </c>
      <c r="S83" s="47">
        <f t="shared" si="12"/>
        <v>33840</v>
      </c>
      <c r="T83" s="48">
        <f t="shared" si="13"/>
        <v>33840</v>
      </c>
      <c r="U83" s="28"/>
    </row>
    <row r="84" s="3" customFormat="1" ht="19" customHeight="1" spans="1:21">
      <c r="A84" s="22">
        <v>78</v>
      </c>
      <c r="B84" s="26" t="s">
        <v>150</v>
      </c>
      <c r="C84" s="27" t="s">
        <v>117</v>
      </c>
      <c r="D84" s="23" t="s">
        <v>31</v>
      </c>
      <c r="E84" s="26" t="s">
        <v>32</v>
      </c>
      <c r="F84" s="29">
        <v>18</v>
      </c>
      <c r="G84" s="29"/>
      <c r="H84" s="28">
        <v>391.95</v>
      </c>
      <c r="I84" s="29">
        <v>320</v>
      </c>
      <c r="J84" s="28">
        <v>391.95</v>
      </c>
      <c r="K84" s="45" t="s">
        <v>107</v>
      </c>
      <c r="L84" s="28">
        <v>391.95</v>
      </c>
      <c r="M84" s="28">
        <v>391.95</v>
      </c>
      <c r="N84" s="29">
        <v>320</v>
      </c>
      <c r="O84" s="48">
        <f t="shared" si="15"/>
        <v>125424</v>
      </c>
      <c r="P84" s="23" t="s">
        <v>34</v>
      </c>
      <c r="Q84" s="49">
        <f t="shared" si="14"/>
        <v>0.1875</v>
      </c>
      <c r="R84" s="29">
        <v>60</v>
      </c>
      <c r="S84" s="47">
        <f t="shared" si="12"/>
        <v>23517</v>
      </c>
      <c r="T84" s="48">
        <f t="shared" si="13"/>
        <v>23517</v>
      </c>
      <c r="U84" s="28"/>
    </row>
    <row r="85" s="4" customFormat="1" ht="19" customHeight="1" spans="1:21">
      <c r="A85" s="52"/>
      <c r="B85" s="18" t="s">
        <v>26</v>
      </c>
      <c r="C85" s="30"/>
      <c r="D85" s="30"/>
      <c r="E85" s="30"/>
      <c r="F85" s="53">
        <f>SUM(F7:F84)</f>
        <v>1132</v>
      </c>
      <c r="G85" s="53">
        <f>SUM(G7:G84)</f>
        <v>37</v>
      </c>
      <c r="H85" s="21">
        <f>SUM(H7:H84)</f>
        <v>37069.81</v>
      </c>
      <c r="I85" s="21"/>
      <c r="J85" s="21">
        <f t="shared" ref="I85:U85" si="16">SUM(J7:J84)</f>
        <v>37069.81</v>
      </c>
      <c r="K85" s="21"/>
      <c r="L85" s="21">
        <f t="shared" si="16"/>
        <v>37069.81</v>
      </c>
      <c r="M85" s="21">
        <f t="shared" si="16"/>
        <v>22035.94</v>
      </c>
      <c r="N85" s="21"/>
      <c r="O85" s="21">
        <f t="shared" si="16"/>
        <v>11862339.2</v>
      </c>
      <c r="P85" s="21"/>
      <c r="Q85" s="21"/>
      <c r="R85" s="21"/>
      <c r="S85" s="21">
        <f>SUM(S7:S84)</f>
        <v>2073849.9</v>
      </c>
      <c r="T85" s="21">
        <f t="shared" si="16"/>
        <v>1322156.4</v>
      </c>
      <c r="U85" s="21">
        <f t="shared" si="16"/>
        <v>751693.5</v>
      </c>
    </row>
    <row r="86" s="1" customFormat="1" spans="1:21">
      <c r="B86" s="5"/>
      <c r="C86" s="6"/>
      <c r="D86" s="5"/>
      <c r="E86" s="5"/>
      <c r="H86" s="7"/>
      <c r="J86" s="7"/>
      <c r="L86" s="7"/>
      <c r="M86" s="7"/>
      <c r="O86" s="7"/>
      <c r="S86" s="8"/>
      <c r="T86" s="7"/>
      <c r="U86" s="7"/>
    </row>
    <row r="87" s="1" customFormat="1" spans="1:21">
      <c r="C87" s="31"/>
      <c r="H87" s="7"/>
      <c r="I87" s="32"/>
      <c r="J87" s="54"/>
      <c r="K87" s="2"/>
      <c r="L87" s="7"/>
      <c r="M87" s="7"/>
      <c r="O87" s="7"/>
      <c r="P87" s="32" t="s">
        <v>151</v>
      </c>
      <c r="S87" s="8"/>
      <c r="T87" s="7"/>
      <c r="U87" s="7"/>
    </row>
    <row r="88" ht="13.9" spans="1:21">
      <c r="I88" s="32"/>
      <c r="J88" s="54"/>
      <c r="P88" s="55" t="s">
        <v>152</v>
      </c>
    </row>
    <row r="89" spans="1:21">
      <c r="B89" s="1"/>
      <c r="C89" s="31"/>
      <c r="D89" s="1"/>
      <c r="E89" s="1"/>
    </row>
    <row r="90" spans="1:21">
      <c r="F90" s="1" t="e">
        <f>F85-'Sheet1 (2)'!#REF!</f>
        <v>#REF!</v>
      </c>
      <c r="M90" s="7">
        <f>L85-M85</f>
        <v>15033.87</v>
      </c>
    </row>
    <row r="91" spans="1:21">
      <c r="M91" s="56">
        <f>M85/L85</f>
        <v>0.594444374006773</v>
      </c>
    </row>
    <row r="93" ht="13.9" spans="1:21">
      <c r="B93" s="57" t="s">
        <v>153</v>
      </c>
      <c r="C93" s="6">
        <v>147.1</v>
      </c>
    </row>
    <row r="94" ht="27" spans="1:21">
      <c r="B94" s="57" t="s">
        <v>154</v>
      </c>
      <c r="C94" s="6">
        <v>121.49</v>
      </c>
      <c r="T94" s="7">
        <f>T85/S85</f>
        <v>0.637537171807854</v>
      </c>
    </row>
  </sheetData>
  <autoFilter xmlns:etc="http://www.wps.cn/officeDocument/2017/etCustomData" ref="A5:U85" etc:filterBottomFollowUsedRange="0">
    <extLst/>
  </autoFilter>
  <mergeCells count="20">
    <mergeCell ref="D3:I3"/>
    <mergeCell ref="K3:P3"/>
    <mergeCell ref="Q3:U3"/>
    <mergeCell ref="F4:G4"/>
    <mergeCell ref="L4:M4"/>
    <mergeCell ref="N4:O4"/>
    <mergeCell ref="S4:U4"/>
    <mergeCell ref="B85:C85"/>
    <mergeCell ref="A3:A6"/>
    <mergeCell ref="B3:B6"/>
    <mergeCell ref="C3:C5"/>
    <mergeCell ref="D4:D5"/>
    <mergeCell ref="E4:E5"/>
    <mergeCell ref="H4:H5"/>
    <mergeCell ref="I4:I5"/>
    <mergeCell ref="J3:J5"/>
    <mergeCell ref="K4:K5"/>
    <mergeCell ref="P4:P5"/>
    <mergeCell ref="Q4:Q5"/>
    <mergeCell ref="R4:R5"/>
  </mergeCells>
  <printOptions horizontalCentered="1"/>
  <pageMargins left="0.751388888888889" right="0.751388888888889" top="1" bottom="0.802777777777778" header="0.5" footer="0.5"/>
  <pageSetup paperSize="9" scale="78" fitToHeight="0" pageOrder="overThenDown" orientation="landscape" horizontalDpi="600"/>
  <headerFooter>
    <oddFooter>&amp;C第 &amp;P 页，共 &amp;N 页</oddFooter>
  </headerFooter>
  <colBreaks count="1" manualBreakCount="1">
    <brk id="11" max="8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0"/>
  <sheetViews>
    <sheetView tabSelected="1" view="pageBreakPreview" zoomScale="85" zoomScaleNormal="85" workbookViewId="0">
      <pane ySplit="4" topLeftCell="A167" activePane="bottomLeft" state="frozen"/>
      <selection/>
      <selection pane="bottomLeft" activeCell="J186" sqref="J186:K186"/>
    </sheetView>
  </sheetViews>
  <sheetFormatPr defaultColWidth="9" defaultRowHeight="13.85"/>
  <cols>
    <col min="1" max="1" width="6.32743362831858" style="1" customWidth="1"/>
    <col min="2" max="2" width="33.9646017699115" style="5" customWidth="1"/>
    <col min="3" max="3" width="21.2477876106195" style="6" customWidth="1"/>
    <col min="4" max="4" width="8.29203539823009" style="5" customWidth="1"/>
    <col min="5" max="5" width="21.1150442477876" style="5" customWidth="1"/>
    <col min="6" max="6" width="10.8761061946903" style="7" customWidth="1"/>
    <col min="7" max="7" width="11.9557522123894" style="1" customWidth="1"/>
    <col min="8" max="8" width="6.9646017699115" style="1" customWidth="1"/>
    <col min="9" max="9" width="12.6283185840708" style="8" customWidth="1"/>
    <col min="10" max="11" width="12.6283185840708" style="7" customWidth="1"/>
    <col min="12" max="12" width="9" style="1"/>
    <col min="13" max="13" width="9.89380530973451" style="1"/>
    <col min="14" max="16384" width="9" style="1"/>
  </cols>
  <sheetData>
    <row r="1" s="1" customFormat="1" ht="31" customHeight="1" spans="1:11">
      <c r="A1" s="9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2" customFormat="1" ht="22" customHeight="1" spans="1:11">
      <c r="A2" s="10"/>
      <c r="B2" s="11"/>
      <c r="C2" s="12"/>
      <c r="D2" s="11"/>
      <c r="E2" s="11"/>
      <c r="F2" s="13"/>
      <c r="G2" s="14"/>
      <c r="H2" s="15"/>
      <c r="I2" s="16"/>
      <c r="J2" s="17"/>
      <c r="K2" s="17"/>
    </row>
    <row r="3" s="2" customFormat="1" ht="22" customHeight="1" spans="1:11">
      <c r="A3" s="18" t="s">
        <v>2</v>
      </c>
      <c r="B3" s="18" t="s">
        <v>3</v>
      </c>
      <c r="C3" s="18" t="s">
        <v>4</v>
      </c>
      <c r="D3" s="18" t="s">
        <v>9</v>
      </c>
      <c r="E3" s="18" t="s">
        <v>10</v>
      </c>
      <c r="F3" s="19" t="s">
        <v>12</v>
      </c>
      <c r="G3" s="18" t="s">
        <v>156</v>
      </c>
      <c r="H3" s="18" t="s">
        <v>157</v>
      </c>
      <c r="I3" s="20" t="s">
        <v>19</v>
      </c>
      <c r="J3" s="21"/>
      <c r="K3" s="21"/>
    </row>
    <row r="4" s="2" customFormat="1" ht="54" customHeight="1" spans="1:11">
      <c r="A4" s="18"/>
      <c r="B4" s="18"/>
      <c r="C4" s="18"/>
      <c r="D4" s="18"/>
      <c r="E4" s="18"/>
      <c r="F4" s="19"/>
      <c r="G4" s="18"/>
      <c r="H4" s="18"/>
      <c r="I4" s="19" t="s">
        <v>26</v>
      </c>
      <c r="J4" s="19" t="s">
        <v>158</v>
      </c>
      <c r="K4" s="19" t="s">
        <v>159</v>
      </c>
    </row>
    <row r="5" s="3" customFormat="1" ht="19" customHeight="1" spans="1:11">
      <c r="A5" s="22">
        <v>1</v>
      </c>
      <c r="B5" s="23" t="s">
        <v>160</v>
      </c>
      <c r="C5" s="24" t="s">
        <v>161</v>
      </c>
      <c r="D5" s="23" t="s">
        <v>31</v>
      </c>
      <c r="E5" s="23" t="s">
        <v>162</v>
      </c>
      <c r="F5" s="25">
        <v>15.22</v>
      </c>
      <c r="G5" s="22">
        <v>155</v>
      </c>
      <c r="H5" s="22">
        <v>30</v>
      </c>
      <c r="I5" s="25">
        <v>456.6</v>
      </c>
      <c r="J5" s="25">
        <f>I5*0.5</f>
        <v>228.3</v>
      </c>
      <c r="K5" s="25">
        <f>I5*0.5</f>
        <v>228.3</v>
      </c>
    </row>
    <row r="6" s="3" customFormat="1" ht="19" customHeight="1" spans="1:11">
      <c r="A6" s="22">
        <v>2</v>
      </c>
      <c r="B6" s="23" t="s">
        <v>163</v>
      </c>
      <c r="C6" s="24" t="s">
        <v>161</v>
      </c>
      <c r="D6" s="23" t="s">
        <v>31</v>
      </c>
      <c r="E6" s="23" t="s">
        <v>162</v>
      </c>
      <c r="F6" s="25">
        <v>40.74</v>
      </c>
      <c r="G6" s="22">
        <v>155</v>
      </c>
      <c r="H6" s="22">
        <v>30</v>
      </c>
      <c r="I6" s="25">
        <v>1222.2</v>
      </c>
      <c r="J6" s="25">
        <f t="shared" ref="J6:J37" si="0">I6*0.5</f>
        <v>611.1</v>
      </c>
      <c r="K6" s="25">
        <f t="shared" ref="K6:K37" si="1">I6*0.5</f>
        <v>611.1</v>
      </c>
    </row>
    <row r="7" s="3" customFormat="1" ht="19" customHeight="1" spans="1:11">
      <c r="A7" s="22">
        <v>3</v>
      </c>
      <c r="B7" s="23" t="s">
        <v>164</v>
      </c>
      <c r="C7" s="24" t="s">
        <v>161</v>
      </c>
      <c r="D7" s="23" t="s">
        <v>31</v>
      </c>
      <c r="E7" s="23" t="s">
        <v>162</v>
      </c>
      <c r="F7" s="25">
        <v>47.03</v>
      </c>
      <c r="G7" s="22">
        <v>155</v>
      </c>
      <c r="H7" s="22">
        <v>30</v>
      </c>
      <c r="I7" s="25">
        <v>1410.9</v>
      </c>
      <c r="J7" s="25">
        <f t="shared" si="0"/>
        <v>705.45</v>
      </c>
      <c r="K7" s="25">
        <f t="shared" si="1"/>
        <v>705.45</v>
      </c>
    </row>
    <row r="8" s="3" customFormat="1" ht="19" customHeight="1" spans="1:11">
      <c r="A8" s="22">
        <v>4</v>
      </c>
      <c r="B8" s="23" t="s">
        <v>165</v>
      </c>
      <c r="C8" s="24" t="s">
        <v>166</v>
      </c>
      <c r="D8" s="23" t="s">
        <v>31</v>
      </c>
      <c r="E8" s="23" t="s">
        <v>162</v>
      </c>
      <c r="F8" s="25">
        <v>21.55</v>
      </c>
      <c r="G8" s="22">
        <v>155</v>
      </c>
      <c r="H8" s="22">
        <v>30</v>
      </c>
      <c r="I8" s="25">
        <v>646.5</v>
      </c>
      <c r="J8" s="25">
        <f t="shared" si="0"/>
        <v>323.25</v>
      </c>
      <c r="K8" s="25">
        <f t="shared" si="1"/>
        <v>323.25</v>
      </c>
    </row>
    <row r="9" s="3" customFormat="1" ht="19" customHeight="1" spans="1:11">
      <c r="A9" s="22">
        <v>5</v>
      </c>
      <c r="B9" s="23" t="s">
        <v>167</v>
      </c>
      <c r="C9" s="24" t="s">
        <v>166</v>
      </c>
      <c r="D9" s="23" t="s">
        <v>31</v>
      </c>
      <c r="E9" s="23" t="s">
        <v>162</v>
      </c>
      <c r="F9" s="25">
        <v>30.52</v>
      </c>
      <c r="G9" s="22">
        <v>155</v>
      </c>
      <c r="H9" s="22">
        <v>30</v>
      </c>
      <c r="I9" s="25">
        <v>915.6</v>
      </c>
      <c r="J9" s="25">
        <f t="shared" si="0"/>
        <v>457.8</v>
      </c>
      <c r="K9" s="25">
        <f t="shared" si="1"/>
        <v>457.8</v>
      </c>
    </row>
    <row r="10" s="3" customFormat="1" ht="19" customHeight="1" spans="1:11">
      <c r="A10" s="22">
        <v>6</v>
      </c>
      <c r="B10" s="23" t="s">
        <v>168</v>
      </c>
      <c r="C10" s="24" t="s">
        <v>166</v>
      </c>
      <c r="D10" s="23" t="s">
        <v>31</v>
      </c>
      <c r="E10" s="23" t="s">
        <v>162</v>
      </c>
      <c r="F10" s="25">
        <v>48.68</v>
      </c>
      <c r="G10" s="22">
        <v>155</v>
      </c>
      <c r="H10" s="22">
        <v>30</v>
      </c>
      <c r="I10" s="25">
        <v>1460.4</v>
      </c>
      <c r="J10" s="25">
        <f t="shared" si="0"/>
        <v>730.2</v>
      </c>
      <c r="K10" s="25">
        <f t="shared" si="1"/>
        <v>730.2</v>
      </c>
    </row>
    <row r="11" s="3" customFormat="1" ht="19" customHeight="1" spans="1:11">
      <c r="A11" s="22">
        <v>7</v>
      </c>
      <c r="B11" s="23" t="s">
        <v>169</v>
      </c>
      <c r="C11" s="24" t="s">
        <v>170</v>
      </c>
      <c r="D11" s="23" t="s">
        <v>31</v>
      </c>
      <c r="E11" s="23" t="s">
        <v>162</v>
      </c>
      <c r="F11" s="25">
        <v>30.81</v>
      </c>
      <c r="G11" s="22">
        <v>155</v>
      </c>
      <c r="H11" s="22">
        <v>30</v>
      </c>
      <c r="I11" s="25">
        <v>924.3</v>
      </c>
      <c r="J11" s="25">
        <f t="shared" si="0"/>
        <v>462.15</v>
      </c>
      <c r="K11" s="25">
        <f t="shared" si="1"/>
        <v>462.15</v>
      </c>
    </row>
    <row r="12" s="3" customFormat="1" ht="19" customHeight="1" spans="1:11">
      <c r="A12" s="22">
        <v>8</v>
      </c>
      <c r="B12" s="23" t="s">
        <v>171</v>
      </c>
      <c r="C12" s="24" t="s">
        <v>170</v>
      </c>
      <c r="D12" s="23" t="s">
        <v>31</v>
      </c>
      <c r="E12" s="23" t="s">
        <v>162</v>
      </c>
      <c r="F12" s="25">
        <v>34.75</v>
      </c>
      <c r="G12" s="22">
        <v>155</v>
      </c>
      <c r="H12" s="22">
        <v>30</v>
      </c>
      <c r="I12" s="25">
        <v>1042.5</v>
      </c>
      <c r="J12" s="25">
        <f t="shared" si="0"/>
        <v>521.25</v>
      </c>
      <c r="K12" s="25">
        <f t="shared" si="1"/>
        <v>521.25</v>
      </c>
    </row>
    <row r="13" s="3" customFormat="1" ht="19" customHeight="1" spans="1:11">
      <c r="A13" s="22">
        <v>9</v>
      </c>
      <c r="B13" s="23" t="s">
        <v>172</v>
      </c>
      <c r="C13" s="24" t="s">
        <v>170</v>
      </c>
      <c r="D13" s="23" t="s">
        <v>31</v>
      </c>
      <c r="E13" s="23" t="s">
        <v>162</v>
      </c>
      <c r="F13" s="25">
        <v>38.57</v>
      </c>
      <c r="G13" s="22">
        <v>155</v>
      </c>
      <c r="H13" s="22">
        <v>30</v>
      </c>
      <c r="I13" s="25">
        <v>1157.1</v>
      </c>
      <c r="J13" s="25">
        <f t="shared" si="0"/>
        <v>578.55</v>
      </c>
      <c r="K13" s="25">
        <f t="shared" si="1"/>
        <v>578.55</v>
      </c>
    </row>
    <row r="14" s="3" customFormat="1" ht="19" customHeight="1" spans="1:11">
      <c r="A14" s="22">
        <v>10</v>
      </c>
      <c r="B14" s="23" t="s">
        <v>173</v>
      </c>
      <c r="C14" s="24" t="s">
        <v>170</v>
      </c>
      <c r="D14" s="23" t="s">
        <v>31</v>
      </c>
      <c r="E14" s="23" t="s">
        <v>162</v>
      </c>
      <c r="F14" s="25">
        <v>39.83</v>
      </c>
      <c r="G14" s="22">
        <v>155</v>
      </c>
      <c r="H14" s="22">
        <v>30</v>
      </c>
      <c r="I14" s="25">
        <v>1194.9</v>
      </c>
      <c r="J14" s="25">
        <f t="shared" si="0"/>
        <v>597.45</v>
      </c>
      <c r="K14" s="25">
        <f t="shared" si="1"/>
        <v>597.45</v>
      </c>
    </row>
    <row r="15" s="3" customFormat="1" ht="19" customHeight="1" spans="1:11">
      <c r="A15" s="22">
        <v>11</v>
      </c>
      <c r="B15" s="23" t="s">
        <v>174</v>
      </c>
      <c r="C15" s="24" t="s">
        <v>170</v>
      </c>
      <c r="D15" s="23" t="s">
        <v>31</v>
      </c>
      <c r="E15" s="23" t="s">
        <v>162</v>
      </c>
      <c r="F15" s="25">
        <v>40.89</v>
      </c>
      <c r="G15" s="22">
        <v>155</v>
      </c>
      <c r="H15" s="22">
        <v>30</v>
      </c>
      <c r="I15" s="25">
        <v>1226.7</v>
      </c>
      <c r="J15" s="25">
        <f t="shared" si="0"/>
        <v>613.35</v>
      </c>
      <c r="K15" s="25">
        <f t="shared" si="1"/>
        <v>613.35</v>
      </c>
    </row>
    <row r="16" s="3" customFormat="1" ht="19" customHeight="1" spans="1:11">
      <c r="A16" s="22">
        <v>12</v>
      </c>
      <c r="B16" s="23" t="s">
        <v>175</v>
      </c>
      <c r="C16" s="24" t="s">
        <v>170</v>
      </c>
      <c r="D16" s="23" t="s">
        <v>31</v>
      </c>
      <c r="E16" s="23" t="s">
        <v>162</v>
      </c>
      <c r="F16" s="25">
        <v>45.15</v>
      </c>
      <c r="G16" s="22">
        <v>155</v>
      </c>
      <c r="H16" s="22">
        <v>30</v>
      </c>
      <c r="I16" s="25">
        <v>1354.5</v>
      </c>
      <c r="J16" s="25">
        <f t="shared" si="0"/>
        <v>677.25</v>
      </c>
      <c r="K16" s="25">
        <f t="shared" si="1"/>
        <v>677.25</v>
      </c>
    </row>
    <row r="17" s="3" customFormat="1" ht="19" customHeight="1" spans="1:11">
      <c r="A17" s="22">
        <v>13</v>
      </c>
      <c r="B17" s="23" t="s">
        <v>176</v>
      </c>
      <c r="C17" s="24" t="s">
        <v>170</v>
      </c>
      <c r="D17" s="23" t="s">
        <v>31</v>
      </c>
      <c r="E17" s="23" t="s">
        <v>162</v>
      </c>
      <c r="F17" s="25">
        <v>45.62</v>
      </c>
      <c r="G17" s="22">
        <v>155</v>
      </c>
      <c r="H17" s="22">
        <v>30</v>
      </c>
      <c r="I17" s="25">
        <v>1368.6</v>
      </c>
      <c r="J17" s="25">
        <f t="shared" si="0"/>
        <v>684.3</v>
      </c>
      <c r="K17" s="25">
        <f t="shared" si="1"/>
        <v>684.3</v>
      </c>
    </row>
    <row r="18" s="3" customFormat="1" ht="19" customHeight="1" spans="1:11">
      <c r="A18" s="22">
        <v>14</v>
      </c>
      <c r="B18" s="23" t="s">
        <v>177</v>
      </c>
      <c r="C18" s="24" t="s">
        <v>170</v>
      </c>
      <c r="D18" s="23" t="s">
        <v>31</v>
      </c>
      <c r="E18" s="23" t="s">
        <v>162</v>
      </c>
      <c r="F18" s="25">
        <v>47.9</v>
      </c>
      <c r="G18" s="22">
        <v>155</v>
      </c>
      <c r="H18" s="22">
        <v>30</v>
      </c>
      <c r="I18" s="25">
        <v>1437</v>
      </c>
      <c r="J18" s="25">
        <f t="shared" si="0"/>
        <v>718.5</v>
      </c>
      <c r="K18" s="25">
        <f t="shared" si="1"/>
        <v>718.5</v>
      </c>
    </row>
    <row r="19" s="3" customFormat="1" ht="19" customHeight="1" spans="1:11">
      <c r="A19" s="22">
        <v>15</v>
      </c>
      <c r="B19" s="23" t="s">
        <v>178</v>
      </c>
      <c r="C19" s="24" t="s">
        <v>170</v>
      </c>
      <c r="D19" s="23" t="s">
        <v>31</v>
      </c>
      <c r="E19" s="23" t="s">
        <v>162</v>
      </c>
      <c r="F19" s="25">
        <v>48.79</v>
      </c>
      <c r="G19" s="22">
        <v>155</v>
      </c>
      <c r="H19" s="22">
        <v>30</v>
      </c>
      <c r="I19" s="25">
        <v>1463.7</v>
      </c>
      <c r="J19" s="25">
        <f t="shared" si="0"/>
        <v>731.85</v>
      </c>
      <c r="K19" s="25">
        <f t="shared" si="1"/>
        <v>731.85</v>
      </c>
    </row>
    <row r="20" s="3" customFormat="1" ht="19" customHeight="1" spans="1:11">
      <c r="A20" s="22">
        <v>16</v>
      </c>
      <c r="B20" s="23" t="s">
        <v>179</v>
      </c>
      <c r="C20" s="24" t="s">
        <v>180</v>
      </c>
      <c r="D20" s="23" t="s">
        <v>31</v>
      </c>
      <c r="E20" s="23" t="s">
        <v>162</v>
      </c>
      <c r="F20" s="25">
        <v>16.8</v>
      </c>
      <c r="G20" s="22">
        <v>155</v>
      </c>
      <c r="H20" s="22">
        <v>30</v>
      </c>
      <c r="I20" s="25">
        <v>504</v>
      </c>
      <c r="J20" s="25">
        <f t="shared" si="0"/>
        <v>252</v>
      </c>
      <c r="K20" s="25">
        <f t="shared" si="1"/>
        <v>252</v>
      </c>
    </row>
    <row r="21" s="3" customFormat="1" ht="19" customHeight="1" spans="1:11">
      <c r="A21" s="22">
        <v>17</v>
      </c>
      <c r="B21" s="23" t="s">
        <v>181</v>
      </c>
      <c r="C21" s="24" t="s">
        <v>180</v>
      </c>
      <c r="D21" s="23" t="s">
        <v>31</v>
      </c>
      <c r="E21" s="23" t="s">
        <v>162</v>
      </c>
      <c r="F21" s="25">
        <v>20.89</v>
      </c>
      <c r="G21" s="22">
        <v>155</v>
      </c>
      <c r="H21" s="22">
        <v>30</v>
      </c>
      <c r="I21" s="25">
        <v>626.7</v>
      </c>
      <c r="J21" s="25">
        <f t="shared" si="0"/>
        <v>313.35</v>
      </c>
      <c r="K21" s="25">
        <f t="shared" si="1"/>
        <v>313.35</v>
      </c>
    </row>
    <row r="22" s="3" customFormat="1" ht="19" customHeight="1" spans="1:11">
      <c r="A22" s="22">
        <v>18</v>
      </c>
      <c r="B22" s="23" t="s">
        <v>182</v>
      </c>
      <c r="C22" s="24" t="s">
        <v>180</v>
      </c>
      <c r="D22" s="23" t="s">
        <v>31</v>
      </c>
      <c r="E22" s="23" t="s">
        <v>162</v>
      </c>
      <c r="F22" s="25">
        <v>24.57</v>
      </c>
      <c r="G22" s="22">
        <v>155</v>
      </c>
      <c r="H22" s="22">
        <v>30</v>
      </c>
      <c r="I22" s="25">
        <v>737.1</v>
      </c>
      <c r="J22" s="25">
        <f t="shared" si="0"/>
        <v>368.55</v>
      </c>
      <c r="K22" s="25">
        <f t="shared" si="1"/>
        <v>368.55</v>
      </c>
    </row>
    <row r="23" s="3" customFormat="1" ht="19" customHeight="1" spans="1:11">
      <c r="A23" s="22">
        <v>19</v>
      </c>
      <c r="B23" s="23" t="s">
        <v>183</v>
      </c>
      <c r="C23" s="24" t="s">
        <v>180</v>
      </c>
      <c r="D23" s="23" t="s">
        <v>31</v>
      </c>
      <c r="E23" s="23" t="s">
        <v>162</v>
      </c>
      <c r="F23" s="25">
        <v>28.17</v>
      </c>
      <c r="G23" s="22">
        <v>155</v>
      </c>
      <c r="H23" s="22">
        <v>30</v>
      </c>
      <c r="I23" s="25">
        <v>845.1</v>
      </c>
      <c r="J23" s="25">
        <f t="shared" si="0"/>
        <v>422.55</v>
      </c>
      <c r="K23" s="25">
        <f t="shared" si="1"/>
        <v>422.55</v>
      </c>
    </row>
    <row r="24" s="3" customFormat="1" ht="19" customHeight="1" spans="1:11">
      <c r="A24" s="22">
        <v>20</v>
      </c>
      <c r="B24" s="23" t="s">
        <v>184</v>
      </c>
      <c r="C24" s="24" t="s">
        <v>180</v>
      </c>
      <c r="D24" s="23" t="s">
        <v>31</v>
      </c>
      <c r="E24" s="23" t="s">
        <v>162</v>
      </c>
      <c r="F24" s="25">
        <v>28.6</v>
      </c>
      <c r="G24" s="22">
        <v>155</v>
      </c>
      <c r="H24" s="22">
        <v>30</v>
      </c>
      <c r="I24" s="25">
        <v>858</v>
      </c>
      <c r="J24" s="25">
        <f t="shared" si="0"/>
        <v>429</v>
      </c>
      <c r="K24" s="25">
        <f t="shared" si="1"/>
        <v>429</v>
      </c>
    </row>
    <row r="25" s="3" customFormat="1" ht="19" customHeight="1" spans="1:11">
      <c r="A25" s="22">
        <v>21</v>
      </c>
      <c r="B25" s="23" t="s">
        <v>185</v>
      </c>
      <c r="C25" s="24" t="s">
        <v>180</v>
      </c>
      <c r="D25" s="23" t="s">
        <v>31</v>
      </c>
      <c r="E25" s="23" t="s">
        <v>162</v>
      </c>
      <c r="F25" s="25">
        <v>29.3</v>
      </c>
      <c r="G25" s="22">
        <v>155</v>
      </c>
      <c r="H25" s="22">
        <v>30</v>
      </c>
      <c r="I25" s="25">
        <v>879</v>
      </c>
      <c r="J25" s="25">
        <f t="shared" si="0"/>
        <v>439.5</v>
      </c>
      <c r="K25" s="25">
        <f t="shared" si="1"/>
        <v>439.5</v>
      </c>
    </row>
    <row r="26" s="3" customFormat="1" ht="19" customHeight="1" spans="1:11">
      <c r="A26" s="22">
        <v>22</v>
      </c>
      <c r="B26" s="23" t="s">
        <v>186</v>
      </c>
      <c r="C26" s="24" t="s">
        <v>180</v>
      </c>
      <c r="D26" s="23" t="s">
        <v>31</v>
      </c>
      <c r="E26" s="23" t="s">
        <v>162</v>
      </c>
      <c r="F26" s="25">
        <v>30</v>
      </c>
      <c r="G26" s="22">
        <v>155</v>
      </c>
      <c r="H26" s="22">
        <v>30</v>
      </c>
      <c r="I26" s="25">
        <v>900</v>
      </c>
      <c r="J26" s="25">
        <f t="shared" si="0"/>
        <v>450</v>
      </c>
      <c r="K26" s="25">
        <f t="shared" si="1"/>
        <v>450</v>
      </c>
    </row>
    <row r="27" s="3" customFormat="1" ht="19" customHeight="1" spans="1:11">
      <c r="A27" s="22">
        <v>23</v>
      </c>
      <c r="B27" s="23" t="s">
        <v>187</v>
      </c>
      <c r="C27" s="24" t="s">
        <v>180</v>
      </c>
      <c r="D27" s="23" t="s">
        <v>31</v>
      </c>
      <c r="E27" s="23" t="s">
        <v>162</v>
      </c>
      <c r="F27" s="25">
        <v>30</v>
      </c>
      <c r="G27" s="22">
        <v>155</v>
      </c>
      <c r="H27" s="22">
        <v>30</v>
      </c>
      <c r="I27" s="25">
        <v>900</v>
      </c>
      <c r="J27" s="25">
        <f t="shared" si="0"/>
        <v>450</v>
      </c>
      <c r="K27" s="25">
        <f t="shared" si="1"/>
        <v>450</v>
      </c>
    </row>
    <row r="28" s="3" customFormat="1" ht="19" customHeight="1" spans="1:11">
      <c r="A28" s="22">
        <v>24</v>
      </c>
      <c r="B28" s="23" t="s">
        <v>188</v>
      </c>
      <c r="C28" s="24" t="s">
        <v>180</v>
      </c>
      <c r="D28" s="23" t="s">
        <v>31</v>
      </c>
      <c r="E28" s="23" t="s">
        <v>162</v>
      </c>
      <c r="F28" s="25">
        <v>30</v>
      </c>
      <c r="G28" s="22">
        <v>155</v>
      </c>
      <c r="H28" s="22">
        <v>30</v>
      </c>
      <c r="I28" s="25">
        <v>900</v>
      </c>
      <c r="J28" s="25">
        <f t="shared" si="0"/>
        <v>450</v>
      </c>
      <c r="K28" s="25">
        <f t="shared" si="1"/>
        <v>450</v>
      </c>
    </row>
    <row r="29" s="3" customFormat="1" ht="19" customHeight="1" spans="1:11">
      <c r="A29" s="22">
        <v>25</v>
      </c>
      <c r="B29" s="23" t="s">
        <v>189</v>
      </c>
      <c r="C29" s="24" t="s">
        <v>180</v>
      </c>
      <c r="D29" s="23" t="s">
        <v>31</v>
      </c>
      <c r="E29" s="23" t="s">
        <v>162</v>
      </c>
      <c r="F29" s="25">
        <v>31.85</v>
      </c>
      <c r="G29" s="22">
        <v>155</v>
      </c>
      <c r="H29" s="22">
        <v>30</v>
      </c>
      <c r="I29" s="25">
        <v>955.5</v>
      </c>
      <c r="J29" s="25">
        <f t="shared" si="0"/>
        <v>477.75</v>
      </c>
      <c r="K29" s="25">
        <f t="shared" si="1"/>
        <v>477.75</v>
      </c>
    </row>
    <row r="30" s="3" customFormat="1" ht="19" customHeight="1" spans="1:11">
      <c r="A30" s="22">
        <v>26</v>
      </c>
      <c r="B30" s="23" t="s">
        <v>190</v>
      </c>
      <c r="C30" s="24" t="s">
        <v>180</v>
      </c>
      <c r="D30" s="23" t="s">
        <v>31</v>
      </c>
      <c r="E30" s="23" t="s">
        <v>162</v>
      </c>
      <c r="F30" s="25">
        <v>32.21</v>
      </c>
      <c r="G30" s="22">
        <v>155</v>
      </c>
      <c r="H30" s="22">
        <v>30</v>
      </c>
      <c r="I30" s="25">
        <v>966.3</v>
      </c>
      <c r="J30" s="25">
        <f t="shared" si="0"/>
        <v>483.15</v>
      </c>
      <c r="K30" s="25">
        <f t="shared" si="1"/>
        <v>483.15</v>
      </c>
    </row>
    <row r="31" s="3" customFormat="1" ht="19" customHeight="1" spans="1:11">
      <c r="A31" s="22">
        <v>27</v>
      </c>
      <c r="B31" s="23" t="s">
        <v>191</v>
      </c>
      <c r="C31" s="24" t="s">
        <v>180</v>
      </c>
      <c r="D31" s="23" t="s">
        <v>31</v>
      </c>
      <c r="E31" s="23" t="s">
        <v>162</v>
      </c>
      <c r="F31" s="25">
        <v>33.72</v>
      </c>
      <c r="G31" s="22">
        <v>155</v>
      </c>
      <c r="H31" s="22">
        <v>30</v>
      </c>
      <c r="I31" s="25">
        <v>1011.6</v>
      </c>
      <c r="J31" s="25">
        <f t="shared" si="0"/>
        <v>505.8</v>
      </c>
      <c r="K31" s="25">
        <f t="shared" si="1"/>
        <v>505.8</v>
      </c>
    </row>
    <row r="32" s="3" customFormat="1" ht="19" customHeight="1" spans="1:11">
      <c r="A32" s="22">
        <v>28</v>
      </c>
      <c r="B32" s="23" t="s">
        <v>192</v>
      </c>
      <c r="C32" s="24" t="s">
        <v>180</v>
      </c>
      <c r="D32" s="23" t="s">
        <v>31</v>
      </c>
      <c r="E32" s="23" t="s">
        <v>162</v>
      </c>
      <c r="F32" s="25">
        <v>35.43</v>
      </c>
      <c r="G32" s="22">
        <v>155</v>
      </c>
      <c r="H32" s="22">
        <v>30</v>
      </c>
      <c r="I32" s="25">
        <v>1062.9</v>
      </c>
      <c r="J32" s="25">
        <f t="shared" si="0"/>
        <v>531.45</v>
      </c>
      <c r="K32" s="25">
        <f t="shared" si="1"/>
        <v>531.45</v>
      </c>
    </row>
    <row r="33" s="3" customFormat="1" ht="19" customHeight="1" spans="1:11">
      <c r="A33" s="22">
        <v>29</v>
      </c>
      <c r="B33" s="23" t="s">
        <v>193</v>
      </c>
      <c r="C33" s="24" t="s">
        <v>180</v>
      </c>
      <c r="D33" s="23" t="s">
        <v>31</v>
      </c>
      <c r="E33" s="23" t="s">
        <v>162</v>
      </c>
      <c r="F33" s="25">
        <v>35.59</v>
      </c>
      <c r="G33" s="22">
        <v>155</v>
      </c>
      <c r="H33" s="22">
        <v>30</v>
      </c>
      <c r="I33" s="25">
        <v>1067.7</v>
      </c>
      <c r="J33" s="25">
        <f t="shared" si="0"/>
        <v>533.85</v>
      </c>
      <c r="K33" s="25">
        <f t="shared" si="1"/>
        <v>533.85</v>
      </c>
    </row>
    <row r="34" s="3" customFormat="1" ht="19" customHeight="1" spans="1:11">
      <c r="A34" s="22">
        <v>30</v>
      </c>
      <c r="B34" s="23" t="s">
        <v>194</v>
      </c>
      <c r="C34" s="24" t="s">
        <v>180</v>
      </c>
      <c r="D34" s="23" t="s">
        <v>31</v>
      </c>
      <c r="E34" s="23" t="s">
        <v>162</v>
      </c>
      <c r="F34" s="25">
        <v>37.93</v>
      </c>
      <c r="G34" s="22">
        <v>155</v>
      </c>
      <c r="H34" s="22">
        <v>30</v>
      </c>
      <c r="I34" s="25">
        <v>1137.9</v>
      </c>
      <c r="J34" s="25">
        <f t="shared" si="0"/>
        <v>568.95</v>
      </c>
      <c r="K34" s="25">
        <f t="shared" si="1"/>
        <v>568.95</v>
      </c>
    </row>
    <row r="35" s="3" customFormat="1" ht="19" customHeight="1" spans="1:11">
      <c r="A35" s="22">
        <v>31</v>
      </c>
      <c r="B35" s="23" t="s">
        <v>195</v>
      </c>
      <c r="C35" s="24" t="s">
        <v>180</v>
      </c>
      <c r="D35" s="23" t="s">
        <v>31</v>
      </c>
      <c r="E35" s="23" t="s">
        <v>162</v>
      </c>
      <c r="F35" s="25">
        <v>40</v>
      </c>
      <c r="G35" s="22">
        <v>155</v>
      </c>
      <c r="H35" s="22">
        <v>30</v>
      </c>
      <c r="I35" s="25">
        <v>1200</v>
      </c>
      <c r="J35" s="25">
        <f t="shared" si="0"/>
        <v>600</v>
      </c>
      <c r="K35" s="25">
        <f t="shared" si="1"/>
        <v>600</v>
      </c>
    </row>
    <row r="36" s="3" customFormat="1" ht="19" customHeight="1" spans="1:11">
      <c r="A36" s="22">
        <v>32</v>
      </c>
      <c r="B36" s="23" t="s">
        <v>196</v>
      </c>
      <c r="C36" s="24" t="s">
        <v>180</v>
      </c>
      <c r="D36" s="23" t="s">
        <v>31</v>
      </c>
      <c r="E36" s="23" t="s">
        <v>162</v>
      </c>
      <c r="F36" s="25">
        <v>41.62</v>
      </c>
      <c r="G36" s="22">
        <v>155</v>
      </c>
      <c r="H36" s="22">
        <v>30</v>
      </c>
      <c r="I36" s="25">
        <v>1248.6</v>
      </c>
      <c r="J36" s="25">
        <f t="shared" si="0"/>
        <v>624.3</v>
      </c>
      <c r="K36" s="25">
        <f t="shared" si="1"/>
        <v>624.3</v>
      </c>
    </row>
    <row r="37" s="3" customFormat="1" ht="19" customHeight="1" spans="1:11">
      <c r="A37" s="22">
        <v>33</v>
      </c>
      <c r="B37" s="23" t="s">
        <v>197</v>
      </c>
      <c r="C37" s="24" t="s">
        <v>180</v>
      </c>
      <c r="D37" s="23" t="s">
        <v>31</v>
      </c>
      <c r="E37" s="23" t="s">
        <v>162</v>
      </c>
      <c r="F37" s="25">
        <v>42</v>
      </c>
      <c r="G37" s="22">
        <v>155</v>
      </c>
      <c r="H37" s="22">
        <v>30</v>
      </c>
      <c r="I37" s="25">
        <v>1260</v>
      </c>
      <c r="J37" s="25">
        <f t="shared" si="0"/>
        <v>630</v>
      </c>
      <c r="K37" s="25">
        <f t="shared" si="1"/>
        <v>630</v>
      </c>
    </row>
    <row r="38" s="3" customFormat="1" ht="19" customHeight="1" spans="1:11">
      <c r="A38" s="22">
        <v>34</v>
      </c>
      <c r="B38" s="23" t="s">
        <v>198</v>
      </c>
      <c r="C38" s="24" t="s">
        <v>180</v>
      </c>
      <c r="D38" s="23" t="s">
        <v>31</v>
      </c>
      <c r="E38" s="23" t="s">
        <v>162</v>
      </c>
      <c r="F38" s="25">
        <v>42.15</v>
      </c>
      <c r="G38" s="22">
        <v>155</v>
      </c>
      <c r="H38" s="22">
        <v>30</v>
      </c>
      <c r="I38" s="25">
        <v>1264.5</v>
      </c>
      <c r="J38" s="25">
        <f t="shared" ref="J38:J69" si="2">I38*0.5</f>
        <v>632.25</v>
      </c>
      <c r="K38" s="25">
        <f t="shared" ref="K38:K69" si="3">I38*0.5</f>
        <v>632.25</v>
      </c>
    </row>
    <row r="39" s="3" customFormat="1" ht="19" customHeight="1" spans="1:11">
      <c r="A39" s="22">
        <v>35</v>
      </c>
      <c r="B39" s="23" t="s">
        <v>199</v>
      </c>
      <c r="C39" s="24" t="s">
        <v>180</v>
      </c>
      <c r="D39" s="23" t="s">
        <v>31</v>
      </c>
      <c r="E39" s="23" t="s">
        <v>162</v>
      </c>
      <c r="F39" s="25">
        <v>42.48</v>
      </c>
      <c r="G39" s="22">
        <v>155</v>
      </c>
      <c r="H39" s="22">
        <v>30</v>
      </c>
      <c r="I39" s="25">
        <v>1274.4</v>
      </c>
      <c r="J39" s="25">
        <f t="shared" si="2"/>
        <v>637.2</v>
      </c>
      <c r="K39" s="25">
        <f t="shared" si="3"/>
        <v>637.2</v>
      </c>
    </row>
    <row r="40" s="3" customFormat="1" ht="19" customHeight="1" spans="1:11">
      <c r="A40" s="22">
        <v>36</v>
      </c>
      <c r="B40" s="23" t="s">
        <v>200</v>
      </c>
      <c r="C40" s="24" t="s">
        <v>180</v>
      </c>
      <c r="D40" s="23" t="s">
        <v>31</v>
      </c>
      <c r="E40" s="23" t="s">
        <v>162</v>
      </c>
      <c r="F40" s="25">
        <v>42.77</v>
      </c>
      <c r="G40" s="22">
        <v>155</v>
      </c>
      <c r="H40" s="22">
        <v>30</v>
      </c>
      <c r="I40" s="25">
        <v>1283.1</v>
      </c>
      <c r="J40" s="25">
        <f t="shared" si="2"/>
        <v>641.55</v>
      </c>
      <c r="K40" s="25">
        <f t="shared" si="3"/>
        <v>641.55</v>
      </c>
    </row>
    <row r="41" s="3" customFormat="1" ht="19" customHeight="1" spans="1:11">
      <c r="A41" s="22">
        <v>37</v>
      </c>
      <c r="B41" s="23" t="s">
        <v>201</v>
      </c>
      <c r="C41" s="24" t="s">
        <v>180</v>
      </c>
      <c r="D41" s="23" t="s">
        <v>31</v>
      </c>
      <c r="E41" s="23" t="s">
        <v>162</v>
      </c>
      <c r="F41" s="25">
        <v>42.93</v>
      </c>
      <c r="G41" s="22">
        <v>155</v>
      </c>
      <c r="H41" s="22">
        <v>30</v>
      </c>
      <c r="I41" s="25">
        <v>1287.9</v>
      </c>
      <c r="J41" s="25">
        <f t="shared" si="2"/>
        <v>643.95</v>
      </c>
      <c r="K41" s="25">
        <f t="shared" si="3"/>
        <v>643.95</v>
      </c>
    </row>
    <row r="42" s="3" customFormat="1" ht="19" customHeight="1" spans="1:11">
      <c r="A42" s="22">
        <v>38</v>
      </c>
      <c r="B42" s="26" t="s">
        <v>202</v>
      </c>
      <c r="C42" s="27" t="s">
        <v>180</v>
      </c>
      <c r="D42" s="23" t="s">
        <v>31</v>
      </c>
      <c r="E42" s="26" t="s">
        <v>162</v>
      </c>
      <c r="F42" s="28">
        <v>43.77</v>
      </c>
      <c r="G42" s="29">
        <v>155</v>
      </c>
      <c r="H42" s="29">
        <v>30</v>
      </c>
      <c r="I42" s="28">
        <v>1313.1</v>
      </c>
      <c r="J42" s="25">
        <f t="shared" si="2"/>
        <v>656.55</v>
      </c>
      <c r="K42" s="25">
        <f t="shared" si="3"/>
        <v>656.55</v>
      </c>
    </row>
    <row r="43" s="3" customFormat="1" ht="19" customHeight="1" spans="1:11">
      <c r="A43" s="22">
        <v>39</v>
      </c>
      <c r="B43" s="26" t="s">
        <v>203</v>
      </c>
      <c r="C43" s="27" t="s">
        <v>180</v>
      </c>
      <c r="D43" s="23" t="s">
        <v>31</v>
      </c>
      <c r="E43" s="26" t="s">
        <v>162</v>
      </c>
      <c r="F43" s="28">
        <v>44.09</v>
      </c>
      <c r="G43" s="29">
        <v>155</v>
      </c>
      <c r="H43" s="29">
        <v>30</v>
      </c>
      <c r="I43" s="28">
        <v>1322.7</v>
      </c>
      <c r="J43" s="25">
        <f t="shared" si="2"/>
        <v>661.35</v>
      </c>
      <c r="K43" s="25">
        <f t="shared" si="3"/>
        <v>661.35</v>
      </c>
    </row>
    <row r="44" s="3" customFormat="1" ht="19" customHeight="1" spans="1:11">
      <c r="A44" s="22">
        <v>40</v>
      </c>
      <c r="B44" s="26" t="s">
        <v>204</v>
      </c>
      <c r="C44" s="27" t="s">
        <v>180</v>
      </c>
      <c r="D44" s="23" t="s">
        <v>31</v>
      </c>
      <c r="E44" s="26" t="s">
        <v>162</v>
      </c>
      <c r="F44" s="28">
        <v>44.51</v>
      </c>
      <c r="G44" s="29">
        <v>155</v>
      </c>
      <c r="H44" s="29">
        <v>30</v>
      </c>
      <c r="I44" s="28">
        <v>1335.3</v>
      </c>
      <c r="J44" s="25">
        <f t="shared" si="2"/>
        <v>667.65</v>
      </c>
      <c r="K44" s="25">
        <f t="shared" si="3"/>
        <v>667.65</v>
      </c>
    </row>
    <row r="45" s="3" customFormat="1" ht="19" customHeight="1" spans="1:11">
      <c r="A45" s="22">
        <v>41</v>
      </c>
      <c r="B45" s="26" t="s">
        <v>205</v>
      </c>
      <c r="C45" s="27" t="s">
        <v>180</v>
      </c>
      <c r="D45" s="23" t="s">
        <v>31</v>
      </c>
      <c r="E45" s="26" t="s">
        <v>162</v>
      </c>
      <c r="F45" s="28">
        <v>44.66</v>
      </c>
      <c r="G45" s="29">
        <v>155</v>
      </c>
      <c r="H45" s="29">
        <v>30</v>
      </c>
      <c r="I45" s="28">
        <v>1339.8</v>
      </c>
      <c r="J45" s="25">
        <f t="shared" si="2"/>
        <v>669.9</v>
      </c>
      <c r="K45" s="25">
        <f t="shared" si="3"/>
        <v>669.9</v>
      </c>
    </row>
    <row r="46" s="3" customFormat="1" ht="19" customHeight="1" spans="1:11">
      <c r="A46" s="22">
        <v>42</v>
      </c>
      <c r="B46" s="26" t="s">
        <v>206</v>
      </c>
      <c r="C46" s="27" t="s">
        <v>180</v>
      </c>
      <c r="D46" s="23" t="s">
        <v>31</v>
      </c>
      <c r="E46" s="26" t="s">
        <v>162</v>
      </c>
      <c r="F46" s="28">
        <v>45.45</v>
      </c>
      <c r="G46" s="29">
        <v>155</v>
      </c>
      <c r="H46" s="29">
        <v>30</v>
      </c>
      <c r="I46" s="28">
        <v>1363.5</v>
      </c>
      <c r="J46" s="25">
        <f t="shared" si="2"/>
        <v>681.75</v>
      </c>
      <c r="K46" s="25">
        <f t="shared" si="3"/>
        <v>681.75</v>
      </c>
    </row>
    <row r="47" s="3" customFormat="1" ht="19" customHeight="1" spans="1:11">
      <c r="A47" s="22">
        <v>43</v>
      </c>
      <c r="B47" s="26" t="s">
        <v>207</v>
      </c>
      <c r="C47" s="27" t="s">
        <v>180</v>
      </c>
      <c r="D47" s="23" t="s">
        <v>31</v>
      </c>
      <c r="E47" s="26" t="s">
        <v>162</v>
      </c>
      <c r="F47" s="28">
        <v>45.55</v>
      </c>
      <c r="G47" s="29">
        <v>155</v>
      </c>
      <c r="H47" s="29">
        <v>30</v>
      </c>
      <c r="I47" s="28">
        <v>1366.5</v>
      </c>
      <c r="J47" s="25">
        <f t="shared" si="2"/>
        <v>683.25</v>
      </c>
      <c r="K47" s="25">
        <f t="shared" si="3"/>
        <v>683.25</v>
      </c>
    </row>
    <row r="48" s="3" customFormat="1" ht="19" customHeight="1" spans="1:11">
      <c r="A48" s="22">
        <v>44</v>
      </c>
      <c r="B48" s="26" t="s">
        <v>208</v>
      </c>
      <c r="C48" s="27" t="s">
        <v>180</v>
      </c>
      <c r="D48" s="23" t="s">
        <v>31</v>
      </c>
      <c r="E48" s="26" t="s">
        <v>162</v>
      </c>
      <c r="F48" s="28">
        <v>45.57</v>
      </c>
      <c r="G48" s="29">
        <v>155</v>
      </c>
      <c r="H48" s="29">
        <v>30</v>
      </c>
      <c r="I48" s="28">
        <v>1367.1</v>
      </c>
      <c r="J48" s="25">
        <f t="shared" si="2"/>
        <v>683.55</v>
      </c>
      <c r="K48" s="25">
        <f t="shared" si="3"/>
        <v>683.55</v>
      </c>
    </row>
    <row r="49" s="3" customFormat="1" ht="19" customHeight="1" spans="1:11">
      <c r="A49" s="22">
        <v>45</v>
      </c>
      <c r="B49" s="26" t="s">
        <v>209</v>
      </c>
      <c r="C49" s="27" t="s">
        <v>180</v>
      </c>
      <c r="D49" s="23" t="s">
        <v>31</v>
      </c>
      <c r="E49" s="26" t="s">
        <v>162</v>
      </c>
      <c r="F49" s="28">
        <v>46.62</v>
      </c>
      <c r="G49" s="29">
        <v>155</v>
      </c>
      <c r="H49" s="29">
        <v>30</v>
      </c>
      <c r="I49" s="28">
        <v>1398.6</v>
      </c>
      <c r="J49" s="25">
        <f t="shared" si="2"/>
        <v>699.3</v>
      </c>
      <c r="K49" s="25">
        <f t="shared" si="3"/>
        <v>699.3</v>
      </c>
    </row>
    <row r="50" s="3" customFormat="1" ht="19" customHeight="1" spans="1:11">
      <c r="A50" s="22">
        <v>46</v>
      </c>
      <c r="B50" s="26" t="s">
        <v>210</v>
      </c>
      <c r="C50" s="27" t="s">
        <v>180</v>
      </c>
      <c r="D50" s="23" t="s">
        <v>31</v>
      </c>
      <c r="E50" s="26" t="s">
        <v>162</v>
      </c>
      <c r="F50" s="28">
        <v>46.67</v>
      </c>
      <c r="G50" s="29">
        <v>155</v>
      </c>
      <c r="H50" s="29">
        <v>30</v>
      </c>
      <c r="I50" s="28">
        <v>1400.1</v>
      </c>
      <c r="J50" s="25">
        <f t="shared" si="2"/>
        <v>700.05</v>
      </c>
      <c r="K50" s="25">
        <f t="shared" si="3"/>
        <v>700.05</v>
      </c>
    </row>
    <row r="51" s="3" customFormat="1" ht="19" customHeight="1" spans="1:11">
      <c r="A51" s="22">
        <v>47</v>
      </c>
      <c r="B51" s="26" t="s">
        <v>211</v>
      </c>
      <c r="C51" s="27" t="s">
        <v>180</v>
      </c>
      <c r="D51" s="23" t="s">
        <v>31</v>
      </c>
      <c r="E51" s="26" t="s">
        <v>162</v>
      </c>
      <c r="F51" s="28">
        <v>46.71</v>
      </c>
      <c r="G51" s="29">
        <v>155</v>
      </c>
      <c r="H51" s="29">
        <v>30</v>
      </c>
      <c r="I51" s="28">
        <v>1401.3</v>
      </c>
      <c r="J51" s="25">
        <f t="shared" si="2"/>
        <v>700.65</v>
      </c>
      <c r="K51" s="25">
        <f t="shared" si="3"/>
        <v>700.65</v>
      </c>
    </row>
    <row r="52" s="3" customFormat="1" ht="19" customHeight="1" spans="1:11">
      <c r="A52" s="22">
        <v>48</v>
      </c>
      <c r="B52" s="26" t="s">
        <v>212</v>
      </c>
      <c r="C52" s="27" t="s">
        <v>180</v>
      </c>
      <c r="D52" s="23" t="s">
        <v>31</v>
      </c>
      <c r="E52" s="26" t="s">
        <v>162</v>
      </c>
      <c r="F52" s="28">
        <v>46.96</v>
      </c>
      <c r="G52" s="29">
        <v>155</v>
      </c>
      <c r="H52" s="29">
        <v>30</v>
      </c>
      <c r="I52" s="28">
        <v>1408.8</v>
      </c>
      <c r="J52" s="25">
        <f t="shared" si="2"/>
        <v>704.4</v>
      </c>
      <c r="K52" s="25">
        <f t="shared" si="3"/>
        <v>704.4</v>
      </c>
    </row>
    <row r="53" s="3" customFormat="1" ht="19" customHeight="1" spans="1:11">
      <c r="A53" s="22">
        <v>49</v>
      </c>
      <c r="B53" s="26" t="s">
        <v>213</v>
      </c>
      <c r="C53" s="27" t="s">
        <v>180</v>
      </c>
      <c r="D53" s="23" t="s">
        <v>31</v>
      </c>
      <c r="E53" s="26" t="s">
        <v>162</v>
      </c>
      <c r="F53" s="28">
        <v>48.53</v>
      </c>
      <c r="G53" s="29">
        <v>155</v>
      </c>
      <c r="H53" s="29">
        <v>30</v>
      </c>
      <c r="I53" s="28">
        <v>1455.9</v>
      </c>
      <c r="J53" s="25">
        <f t="shared" si="2"/>
        <v>727.95</v>
      </c>
      <c r="K53" s="25">
        <f t="shared" si="3"/>
        <v>727.95</v>
      </c>
    </row>
    <row r="54" s="3" customFormat="1" ht="19" customHeight="1" spans="1:11">
      <c r="A54" s="22">
        <v>50</v>
      </c>
      <c r="B54" s="26" t="s">
        <v>214</v>
      </c>
      <c r="C54" s="27" t="s">
        <v>180</v>
      </c>
      <c r="D54" s="23" t="s">
        <v>31</v>
      </c>
      <c r="E54" s="26" t="s">
        <v>162</v>
      </c>
      <c r="F54" s="28">
        <v>48.55</v>
      </c>
      <c r="G54" s="29">
        <v>155</v>
      </c>
      <c r="H54" s="29">
        <v>30</v>
      </c>
      <c r="I54" s="28">
        <v>1456.5</v>
      </c>
      <c r="J54" s="25">
        <f t="shared" si="2"/>
        <v>728.25</v>
      </c>
      <c r="K54" s="25">
        <f t="shared" si="3"/>
        <v>728.25</v>
      </c>
    </row>
    <row r="55" s="3" customFormat="1" ht="19" customHeight="1" spans="1:11">
      <c r="A55" s="22">
        <v>51</v>
      </c>
      <c r="B55" s="26" t="s">
        <v>215</v>
      </c>
      <c r="C55" s="27" t="s">
        <v>180</v>
      </c>
      <c r="D55" s="23" t="s">
        <v>31</v>
      </c>
      <c r="E55" s="26" t="s">
        <v>162</v>
      </c>
      <c r="F55" s="28">
        <v>48.88</v>
      </c>
      <c r="G55" s="29">
        <v>155</v>
      </c>
      <c r="H55" s="29">
        <v>30</v>
      </c>
      <c r="I55" s="28">
        <v>1466.4</v>
      </c>
      <c r="J55" s="25">
        <f t="shared" si="2"/>
        <v>733.2</v>
      </c>
      <c r="K55" s="25">
        <f t="shared" si="3"/>
        <v>733.2</v>
      </c>
    </row>
    <row r="56" s="3" customFormat="1" ht="19" customHeight="1" spans="1:11">
      <c r="A56" s="22">
        <v>52</v>
      </c>
      <c r="B56" s="26" t="s">
        <v>216</v>
      </c>
      <c r="C56" s="27" t="s">
        <v>180</v>
      </c>
      <c r="D56" s="23" t="s">
        <v>31</v>
      </c>
      <c r="E56" s="26" t="s">
        <v>162</v>
      </c>
      <c r="F56" s="28">
        <v>49.39</v>
      </c>
      <c r="G56" s="29">
        <v>155</v>
      </c>
      <c r="H56" s="29">
        <v>30</v>
      </c>
      <c r="I56" s="28">
        <v>1481.7</v>
      </c>
      <c r="J56" s="25">
        <f t="shared" si="2"/>
        <v>740.85</v>
      </c>
      <c r="K56" s="25">
        <f t="shared" si="3"/>
        <v>740.85</v>
      </c>
    </row>
    <row r="57" s="3" customFormat="1" ht="19" customHeight="1" spans="1:11">
      <c r="A57" s="22">
        <v>53</v>
      </c>
      <c r="B57" s="26" t="s">
        <v>217</v>
      </c>
      <c r="C57" s="27" t="s">
        <v>180</v>
      </c>
      <c r="D57" s="23" t="s">
        <v>31</v>
      </c>
      <c r="E57" s="26" t="s">
        <v>162</v>
      </c>
      <c r="F57" s="28">
        <v>49.7</v>
      </c>
      <c r="G57" s="29">
        <v>155</v>
      </c>
      <c r="H57" s="29">
        <v>30</v>
      </c>
      <c r="I57" s="28">
        <v>1491</v>
      </c>
      <c r="J57" s="25">
        <f t="shared" si="2"/>
        <v>745.5</v>
      </c>
      <c r="K57" s="25">
        <f t="shared" si="3"/>
        <v>745.5</v>
      </c>
    </row>
    <row r="58" s="3" customFormat="1" ht="19" customHeight="1" spans="1:11">
      <c r="A58" s="22">
        <v>54</v>
      </c>
      <c r="B58" s="26" t="s">
        <v>218</v>
      </c>
      <c r="C58" s="27" t="s">
        <v>180</v>
      </c>
      <c r="D58" s="23" t="s">
        <v>31</v>
      </c>
      <c r="E58" s="26" t="s">
        <v>162</v>
      </c>
      <c r="F58" s="28">
        <v>49.71</v>
      </c>
      <c r="G58" s="29">
        <v>155</v>
      </c>
      <c r="H58" s="29">
        <v>30</v>
      </c>
      <c r="I58" s="28">
        <v>1491.3</v>
      </c>
      <c r="J58" s="25">
        <f t="shared" si="2"/>
        <v>745.65</v>
      </c>
      <c r="K58" s="25">
        <f t="shared" si="3"/>
        <v>745.65</v>
      </c>
    </row>
    <row r="59" s="3" customFormat="1" ht="19" customHeight="1" spans="1:11">
      <c r="A59" s="22">
        <v>55</v>
      </c>
      <c r="B59" s="26" t="s">
        <v>219</v>
      </c>
      <c r="C59" s="27" t="s">
        <v>180</v>
      </c>
      <c r="D59" s="23" t="s">
        <v>31</v>
      </c>
      <c r="E59" s="26" t="s">
        <v>162</v>
      </c>
      <c r="F59" s="28">
        <v>49.79</v>
      </c>
      <c r="G59" s="29">
        <v>155</v>
      </c>
      <c r="H59" s="29">
        <v>30</v>
      </c>
      <c r="I59" s="28">
        <v>1493.7</v>
      </c>
      <c r="J59" s="25">
        <f t="shared" si="2"/>
        <v>746.85</v>
      </c>
      <c r="K59" s="25">
        <f t="shared" si="3"/>
        <v>746.85</v>
      </c>
    </row>
    <row r="60" s="3" customFormat="1" ht="19" customHeight="1" spans="1:11">
      <c r="A60" s="22">
        <v>56</v>
      </c>
      <c r="B60" s="26" t="s">
        <v>220</v>
      </c>
      <c r="C60" s="27" t="s">
        <v>221</v>
      </c>
      <c r="D60" s="23" t="s">
        <v>31</v>
      </c>
      <c r="E60" s="26" t="s">
        <v>162</v>
      </c>
      <c r="F60" s="28">
        <v>22.66</v>
      </c>
      <c r="G60" s="29">
        <v>155</v>
      </c>
      <c r="H60" s="29">
        <v>30</v>
      </c>
      <c r="I60" s="28">
        <v>679.8</v>
      </c>
      <c r="J60" s="25">
        <f t="shared" si="2"/>
        <v>339.9</v>
      </c>
      <c r="K60" s="25">
        <f t="shared" si="3"/>
        <v>339.9</v>
      </c>
    </row>
    <row r="61" s="3" customFormat="1" ht="19" customHeight="1" spans="1:11">
      <c r="A61" s="22">
        <v>57</v>
      </c>
      <c r="B61" s="26" t="s">
        <v>222</v>
      </c>
      <c r="C61" s="27" t="s">
        <v>221</v>
      </c>
      <c r="D61" s="23" t="s">
        <v>31</v>
      </c>
      <c r="E61" s="26" t="s">
        <v>162</v>
      </c>
      <c r="F61" s="28">
        <v>28.26</v>
      </c>
      <c r="G61" s="29">
        <v>155</v>
      </c>
      <c r="H61" s="29">
        <v>30</v>
      </c>
      <c r="I61" s="28">
        <v>847.8</v>
      </c>
      <c r="J61" s="25">
        <f t="shared" si="2"/>
        <v>423.9</v>
      </c>
      <c r="K61" s="25">
        <f t="shared" si="3"/>
        <v>423.9</v>
      </c>
    </row>
    <row r="62" s="3" customFormat="1" ht="19" customHeight="1" spans="1:11">
      <c r="A62" s="22">
        <v>58</v>
      </c>
      <c r="B62" s="26" t="s">
        <v>223</v>
      </c>
      <c r="C62" s="27" t="s">
        <v>221</v>
      </c>
      <c r="D62" s="23" t="s">
        <v>31</v>
      </c>
      <c r="E62" s="26" t="s">
        <v>162</v>
      </c>
      <c r="F62" s="28">
        <v>35.45</v>
      </c>
      <c r="G62" s="29">
        <v>155</v>
      </c>
      <c r="H62" s="29">
        <v>30</v>
      </c>
      <c r="I62" s="28">
        <v>1063.5</v>
      </c>
      <c r="J62" s="25">
        <f t="shared" si="2"/>
        <v>531.75</v>
      </c>
      <c r="K62" s="25">
        <f t="shared" si="3"/>
        <v>531.75</v>
      </c>
    </row>
    <row r="63" s="3" customFormat="1" ht="19" customHeight="1" spans="1:11">
      <c r="A63" s="22">
        <v>59</v>
      </c>
      <c r="B63" s="26" t="s">
        <v>224</v>
      </c>
      <c r="C63" s="27" t="s">
        <v>221</v>
      </c>
      <c r="D63" s="23" t="s">
        <v>31</v>
      </c>
      <c r="E63" s="26" t="s">
        <v>162</v>
      </c>
      <c r="F63" s="28">
        <v>36.24</v>
      </c>
      <c r="G63" s="29">
        <v>155</v>
      </c>
      <c r="H63" s="29">
        <v>30</v>
      </c>
      <c r="I63" s="28">
        <v>1087.2</v>
      </c>
      <c r="J63" s="25">
        <f t="shared" si="2"/>
        <v>543.6</v>
      </c>
      <c r="K63" s="25">
        <f t="shared" si="3"/>
        <v>543.6</v>
      </c>
    </row>
    <row r="64" s="3" customFormat="1" ht="19" customHeight="1" spans="1:11">
      <c r="A64" s="22">
        <v>60</v>
      </c>
      <c r="B64" s="26" t="s">
        <v>225</v>
      </c>
      <c r="C64" s="27" t="s">
        <v>221</v>
      </c>
      <c r="D64" s="23" t="s">
        <v>31</v>
      </c>
      <c r="E64" s="26" t="s">
        <v>162</v>
      </c>
      <c r="F64" s="28">
        <v>36.47</v>
      </c>
      <c r="G64" s="29">
        <v>155</v>
      </c>
      <c r="H64" s="29">
        <v>30</v>
      </c>
      <c r="I64" s="28">
        <v>1094.1</v>
      </c>
      <c r="J64" s="25">
        <f t="shared" si="2"/>
        <v>547.05</v>
      </c>
      <c r="K64" s="25">
        <f t="shared" si="3"/>
        <v>547.05</v>
      </c>
    </row>
    <row r="65" s="3" customFormat="1" ht="19" customHeight="1" spans="1:11">
      <c r="A65" s="22">
        <v>61</v>
      </c>
      <c r="B65" s="26" t="s">
        <v>226</v>
      </c>
      <c r="C65" s="27" t="s">
        <v>221</v>
      </c>
      <c r="D65" s="23" t="s">
        <v>31</v>
      </c>
      <c r="E65" s="26" t="s">
        <v>162</v>
      </c>
      <c r="F65" s="28">
        <v>37.43</v>
      </c>
      <c r="G65" s="29">
        <v>155</v>
      </c>
      <c r="H65" s="29">
        <v>30</v>
      </c>
      <c r="I65" s="28">
        <v>1122.9</v>
      </c>
      <c r="J65" s="25">
        <f t="shared" si="2"/>
        <v>561.45</v>
      </c>
      <c r="K65" s="25">
        <f t="shared" si="3"/>
        <v>561.45</v>
      </c>
    </row>
    <row r="66" s="3" customFormat="1" ht="19" customHeight="1" spans="1:11">
      <c r="A66" s="22">
        <v>62</v>
      </c>
      <c r="B66" s="26" t="s">
        <v>227</v>
      </c>
      <c r="C66" s="27" t="s">
        <v>221</v>
      </c>
      <c r="D66" s="23" t="s">
        <v>31</v>
      </c>
      <c r="E66" s="26" t="s">
        <v>162</v>
      </c>
      <c r="F66" s="28">
        <v>37.48</v>
      </c>
      <c r="G66" s="29">
        <v>155</v>
      </c>
      <c r="H66" s="29">
        <v>30</v>
      </c>
      <c r="I66" s="28">
        <v>1124.4</v>
      </c>
      <c r="J66" s="25">
        <f t="shared" si="2"/>
        <v>562.2</v>
      </c>
      <c r="K66" s="25">
        <f t="shared" si="3"/>
        <v>562.2</v>
      </c>
    </row>
    <row r="67" s="3" customFormat="1" ht="19" customHeight="1" spans="1:11">
      <c r="A67" s="22">
        <v>63</v>
      </c>
      <c r="B67" s="26" t="s">
        <v>228</v>
      </c>
      <c r="C67" s="27" t="s">
        <v>221</v>
      </c>
      <c r="D67" s="23" t="s">
        <v>31</v>
      </c>
      <c r="E67" s="26" t="s">
        <v>162</v>
      </c>
      <c r="F67" s="28">
        <v>37.63</v>
      </c>
      <c r="G67" s="29">
        <v>155</v>
      </c>
      <c r="H67" s="29">
        <v>30</v>
      </c>
      <c r="I67" s="28">
        <v>1128.9</v>
      </c>
      <c r="J67" s="25">
        <f t="shared" si="2"/>
        <v>564.45</v>
      </c>
      <c r="K67" s="25">
        <f t="shared" si="3"/>
        <v>564.45</v>
      </c>
    </row>
    <row r="68" s="3" customFormat="1" ht="19" customHeight="1" spans="1:11">
      <c r="A68" s="22">
        <v>64</v>
      </c>
      <c r="B68" s="26" t="s">
        <v>229</v>
      </c>
      <c r="C68" s="27" t="s">
        <v>221</v>
      </c>
      <c r="D68" s="23" t="s">
        <v>31</v>
      </c>
      <c r="E68" s="26" t="s">
        <v>162</v>
      </c>
      <c r="F68" s="28">
        <v>37.68</v>
      </c>
      <c r="G68" s="29">
        <v>155</v>
      </c>
      <c r="H68" s="29">
        <v>30</v>
      </c>
      <c r="I68" s="28">
        <v>1130.4</v>
      </c>
      <c r="J68" s="25">
        <f t="shared" si="2"/>
        <v>565.2</v>
      </c>
      <c r="K68" s="25">
        <f t="shared" si="3"/>
        <v>565.2</v>
      </c>
    </row>
    <row r="69" s="3" customFormat="1" ht="19" customHeight="1" spans="1:11">
      <c r="A69" s="22">
        <v>65</v>
      </c>
      <c r="B69" s="26" t="s">
        <v>230</v>
      </c>
      <c r="C69" s="27" t="s">
        <v>221</v>
      </c>
      <c r="D69" s="23" t="s">
        <v>31</v>
      </c>
      <c r="E69" s="26" t="s">
        <v>162</v>
      </c>
      <c r="F69" s="28">
        <v>37.89</v>
      </c>
      <c r="G69" s="29">
        <v>155</v>
      </c>
      <c r="H69" s="29">
        <v>30</v>
      </c>
      <c r="I69" s="28">
        <v>1136.7</v>
      </c>
      <c r="J69" s="25">
        <f t="shared" si="2"/>
        <v>568.35</v>
      </c>
      <c r="K69" s="25">
        <f t="shared" si="3"/>
        <v>568.35</v>
      </c>
    </row>
    <row r="70" s="3" customFormat="1" ht="19" customHeight="1" spans="1:11">
      <c r="A70" s="22">
        <v>66</v>
      </c>
      <c r="B70" s="26" t="s">
        <v>231</v>
      </c>
      <c r="C70" s="27" t="s">
        <v>221</v>
      </c>
      <c r="D70" s="23" t="s">
        <v>31</v>
      </c>
      <c r="E70" s="26" t="s">
        <v>162</v>
      </c>
      <c r="F70" s="28">
        <v>39.94</v>
      </c>
      <c r="G70" s="29">
        <v>155</v>
      </c>
      <c r="H70" s="29">
        <v>30</v>
      </c>
      <c r="I70" s="28">
        <v>1198.2</v>
      </c>
      <c r="J70" s="25">
        <f t="shared" ref="J70:J101" si="4">I70*0.5</f>
        <v>599.1</v>
      </c>
      <c r="K70" s="25">
        <f t="shared" ref="K70:K101" si="5">I70*0.5</f>
        <v>599.1</v>
      </c>
    </row>
    <row r="71" s="3" customFormat="1" ht="19" customHeight="1" spans="1:11">
      <c r="A71" s="22">
        <v>67</v>
      </c>
      <c r="B71" s="26" t="s">
        <v>232</v>
      </c>
      <c r="C71" s="27" t="s">
        <v>221</v>
      </c>
      <c r="D71" s="23" t="s">
        <v>31</v>
      </c>
      <c r="E71" s="26" t="s">
        <v>162</v>
      </c>
      <c r="F71" s="28">
        <v>42.81</v>
      </c>
      <c r="G71" s="29">
        <v>155</v>
      </c>
      <c r="H71" s="29">
        <v>30</v>
      </c>
      <c r="I71" s="28">
        <v>1284.3</v>
      </c>
      <c r="J71" s="25">
        <f t="shared" si="4"/>
        <v>642.15</v>
      </c>
      <c r="K71" s="25">
        <f t="shared" si="5"/>
        <v>642.15</v>
      </c>
    </row>
    <row r="72" s="3" customFormat="1" ht="19" customHeight="1" spans="1:11">
      <c r="A72" s="22">
        <v>68</v>
      </c>
      <c r="B72" s="26" t="s">
        <v>233</v>
      </c>
      <c r="C72" s="27" t="s">
        <v>221</v>
      </c>
      <c r="D72" s="23" t="s">
        <v>31</v>
      </c>
      <c r="E72" s="26" t="s">
        <v>162</v>
      </c>
      <c r="F72" s="28">
        <v>44.65</v>
      </c>
      <c r="G72" s="29">
        <v>155</v>
      </c>
      <c r="H72" s="29">
        <v>30</v>
      </c>
      <c r="I72" s="28">
        <v>1339.5</v>
      </c>
      <c r="J72" s="25">
        <f t="shared" si="4"/>
        <v>669.75</v>
      </c>
      <c r="K72" s="25">
        <f t="shared" si="5"/>
        <v>669.75</v>
      </c>
    </row>
    <row r="73" s="3" customFormat="1" ht="19" customHeight="1" spans="1:11">
      <c r="A73" s="22">
        <v>69</v>
      </c>
      <c r="B73" s="26" t="s">
        <v>234</v>
      </c>
      <c r="C73" s="27" t="s">
        <v>221</v>
      </c>
      <c r="D73" s="23" t="s">
        <v>31</v>
      </c>
      <c r="E73" s="26" t="s">
        <v>162</v>
      </c>
      <c r="F73" s="28">
        <v>45.44</v>
      </c>
      <c r="G73" s="29">
        <v>155</v>
      </c>
      <c r="H73" s="29">
        <v>30</v>
      </c>
      <c r="I73" s="28">
        <v>1363.2</v>
      </c>
      <c r="J73" s="25">
        <f t="shared" si="4"/>
        <v>681.6</v>
      </c>
      <c r="K73" s="25">
        <f t="shared" si="5"/>
        <v>681.6</v>
      </c>
    </row>
    <row r="74" s="3" customFormat="1" ht="19" customHeight="1" spans="1:11">
      <c r="A74" s="22">
        <v>70</v>
      </c>
      <c r="B74" s="26" t="s">
        <v>235</v>
      </c>
      <c r="C74" s="27" t="s">
        <v>221</v>
      </c>
      <c r="D74" s="23" t="s">
        <v>31</v>
      </c>
      <c r="E74" s="26" t="s">
        <v>162</v>
      </c>
      <c r="F74" s="28">
        <v>45.96</v>
      </c>
      <c r="G74" s="29">
        <v>155</v>
      </c>
      <c r="H74" s="29">
        <v>30</v>
      </c>
      <c r="I74" s="28">
        <v>1378.8</v>
      </c>
      <c r="J74" s="25">
        <f t="shared" si="4"/>
        <v>689.4</v>
      </c>
      <c r="K74" s="25">
        <f t="shared" si="5"/>
        <v>689.4</v>
      </c>
    </row>
    <row r="75" s="3" customFormat="1" ht="19" customHeight="1" spans="1:11">
      <c r="A75" s="22">
        <v>71</v>
      </c>
      <c r="B75" s="26" t="s">
        <v>236</v>
      </c>
      <c r="C75" s="27" t="s">
        <v>221</v>
      </c>
      <c r="D75" s="23" t="s">
        <v>31</v>
      </c>
      <c r="E75" s="26" t="s">
        <v>162</v>
      </c>
      <c r="F75" s="28">
        <v>46.32</v>
      </c>
      <c r="G75" s="29">
        <v>155</v>
      </c>
      <c r="H75" s="29">
        <v>30</v>
      </c>
      <c r="I75" s="28">
        <v>1389.6</v>
      </c>
      <c r="J75" s="25">
        <f t="shared" si="4"/>
        <v>694.8</v>
      </c>
      <c r="K75" s="25">
        <f t="shared" si="5"/>
        <v>694.8</v>
      </c>
    </row>
    <row r="76" s="3" customFormat="1" ht="19" customHeight="1" spans="1:11">
      <c r="A76" s="22">
        <v>72</v>
      </c>
      <c r="B76" s="26" t="s">
        <v>237</v>
      </c>
      <c r="C76" s="27" t="s">
        <v>221</v>
      </c>
      <c r="D76" s="23" t="s">
        <v>31</v>
      </c>
      <c r="E76" s="26" t="s">
        <v>162</v>
      </c>
      <c r="F76" s="28">
        <v>46.73</v>
      </c>
      <c r="G76" s="29">
        <v>155</v>
      </c>
      <c r="H76" s="29">
        <v>30</v>
      </c>
      <c r="I76" s="28">
        <v>1401.9</v>
      </c>
      <c r="J76" s="25">
        <f t="shared" si="4"/>
        <v>700.95</v>
      </c>
      <c r="K76" s="25">
        <f t="shared" si="5"/>
        <v>700.95</v>
      </c>
    </row>
    <row r="77" s="3" customFormat="1" ht="19" customHeight="1" spans="1:11">
      <c r="A77" s="22">
        <v>73</v>
      </c>
      <c r="B77" s="26" t="s">
        <v>238</v>
      </c>
      <c r="C77" s="27" t="s">
        <v>221</v>
      </c>
      <c r="D77" s="23" t="s">
        <v>31</v>
      </c>
      <c r="E77" s="26" t="s">
        <v>162</v>
      </c>
      <c r="F77" s="28">
        <v>46.91</v>
      </c>
      <c r="G77" s="29">
        <v>155</v>
      </c>
      <c r="H77" s="29">
        <v>30</v>
      </c>
      <c r="I77" s="28">
        <v>1407.3</v>
      </c>
      <c r="J77" s="25">
        <f t="shared" si="4"/>
        <v>703.65</v>
      </c>
      <c r="K77" s="25">
        <f t="shared" si="5"/>
        <v>703.65</v>
      </c>
    </row>
    <row r="78" s="3" customFormat="1" ht="19" customHeight="1" spans="1:11">
      <c r="A78" s="22">
        <v>74</v>
      </c>
      <c r="B78" s="26" t="s">
        <v>239</v>
      </c>
      <c r="C78" s="27" t="s">
        <v>221</v>
      </c>
      <c r="D78" s="23" t="s">
        <v>31</v>
      </c>
      <c r="E78" s="26" t="s">
        <v>162</v>
      </c>
      <c r="F78" s="28">
        <v>47.34</v>
      </c>
      <c r="G78" s="29">
        <v>155</v>
      </c>
      <c r="H78" s="29">
        <v>30</v>
      </c>
      <c r="I78" s="28">
        <v>1420.2</v>
      </c>
      <c r="J78" s="25">
        <f t="shared" si="4"/>
        <v>710.1</v>
      </c>
      <c r="K78" s="25">
        <f t="shared" si="5"/>
        <v>710.1</v>
      </c>
    </row>
    <row r="79" s="3" customFormat="1" ht="19" customHeight="1" spans="1:11">
      <c r="A79" s="22">
        <v>75</v>
      </c>
      <c r="B79" s="26" t="s">
        <v>240</v>
      </c>
      <c r="C79" s="27" t="s">
        <v>221</v>
      </c>
      <c r="D79" s="23" t="s">
        <v>31</v>
      </c>
      <c r="E79" s="26" t="s">
        <v>162</v>
      </c>
      <c r="F79" s="28">
        <v>48.9</v>
      </c>
      <c r="G79" s="29">
        <v>155</v>
      </c>
      <c r="H79" s="29">
        <v>30</v>
      </c>
      <c r="I79" s="28">
        <v>1467</v>
      </c>
      <c r="J79" s="25">
        <f t="shared" si="4"/>
        <v>733.5</v>
      </c>
      <c r="K79" s="25">
        <f t="shared" si="5"/>
        <v>733.5</v>
      </c>
    </row>
    <row r="80" s="3" customFormat="1" ht="19" customHeight="1" spans="1:11">
      <c r="A80" s="22">
        <v>76</v>
      </c>
      <c r="B80" s="26" t="s">
        <v>241</v>
      </c>
      <c r="C80" s="27" t="s">
        <v>221</v>
      </c>
      <c r="D80" s="23" t="s">
        <v>31</v>
      </c>
      <c r="E80" s="26" t="s">
        <v>162</v>
      </c>
      <c r="F80" s="28">
        <v>49.14</v>
      </c>
      <c r="G80" s="29">
        <v>155</v>
      </c>
      <c r="H80" s="29">
        <v>30</v>
      </c>
      <c r="I80" s="28">
        <v>1474.2</v>
      </c>
      <c r="J80" s="25">
        <f t="shared" si="4"/>
        <v>737.1</v>
      </c>
      <c r="K80" s="25">
        <f t="shared" si="5"/>
        <v>737.1</v>
      </c>
    </row>
    <row r="81" s="3" customFormat="1" ht="19" customHeight="1" spans="1:11">
      <c r="A81" s="22">
        <v>77</v>
      </c>
      <c r="B81" s="26" t="s">
        <v>242</v>
      </c>
      <c r="C81" s="27" t="s">
        <v>243</v>
      </c>
      <c r="D81" s="23" t="s">
        <v>31</v>
      </c>
      <c r="E81" s="26" t="s">
        <v>162</v>
      </c>
      <c r="F81" s="28">
        <v>19.13</v>
      </c>
      <c r="G81" s="29">
        <v>155</v>
      </c>
      <c r="H81" s="29">
        <v>30</v>
      </c>
      <c r="I81" s="28">
        <v>573.9</v>
      </c>
      <c r="J81" s="25">
        <f t="shared" si="4"/>
        <v>286.95</v>
      </c>
      <c r="K81" s="25">
        <f t="shared" si="5"/>
        <v>286.95</v>
      </c>
    </row>
    <row r="82" s="3" customFormat="1" ht="19" customHeight="1" spans="1:11">
      <c r="A82" s="22">
        <v>78</v>
      </c>
      <c r="B82" s="26" t="s">
        <v>244</v>
      </c>
      <c r="C82" s="27" t="s">
        <v>243</v>
      </c>
      <c r="D82" s="23" t="s">
        <v>31</v>
      </c>
      <c r="E82" s="26" t="s">
        <v>162</v>
      </c>
      <c r="F82" s="28">
        <v>32.18</v>
      </c>
      <c r="G82" s="29">
        <v>155</v>
      </c>
      <c r="H82" s="29">
        <v>30</v>
      </c>
      <c r="I82" s="28">
        <v>965.4</v>
      </c>
      <c r="J82" s="25">
        <f t="shared" si="4"/>
        <v>482.7</v>
      </c>
      <c r="K82" s="25">
        <f t="shared" si="5"/>
        <v>482.7</v>
      </c>
    </row>
    <row r="83" s="3" customFormat="1" ht="19" customHeight="1" spans="1:11">
      <c r="A83" s="22">
        <v>79</v>
      </c>
      <c r="B83" s="26" t="s">
        <v>245</v>
      </c>
      <c r="C83" s="27" t="s">
        <v>243</v>
      </c>
      <c r="D83" s="23" t="s">
        <v>31</v>
      </c>
      <c r="E83" s="26" t="s">
        <v>162</v>
      </c>
      <c r="F83" s="28">
        <v>39.33</v>
      </c>
      <c r="G83" s="29">
        <v>155</v>
      </c>
      <c r="H83" s="29">
        <v>30</v>
      </c>
      <c r="I83" s="28">
        <v>1179.9</v>
      </c>
      <c r="J83" s="25">
        <f t="shared" si="4"/>
        <v>589.95</v>
      </c>
      <c r="K83" s="25">
        <f t="shared" si="5"/>
        <v>589.95</v>
      </c>
    </row>
    <row r="84" s="3" customFormat="1" ht="19" customHeight="1" spans="1:11">
      <c r="A84" s="22">
        <v>80</v>
      </c>
      <c r="B84" s="26" t="s">
        <v>246</v>
      </c>
      <c r="C84" s="27" t="s">
        <v>243</v>
      </c>
      <c r="D84" s="23" t="s">
        <v>31</v>
      </c>
      <c r="E84" s="26" t="s">
        <v>162</v>
      </c>
      <c r="F84" s="28">
        <v>41.48</v>
      </c>
      <c r="G84" s="29">
        <v>155</v>
      </c>
      <c r="H84" s="29">
        <v>30</v>
      </c>
      <c r="I84" s="28">
        <v>1244.4</v>
      </c>
      <c r="J84" s="25">
        <f t="shared" si="4"/>
        <v>622.2</v>
      </c>
      <c r="K84" s="25">
        <f t="shared" si="5"/>
        <v>622.2</v>
      </c>
    </row>
    <row r="85" s="3" customFormat="1" ht="19" customHeight="1" spans="1:11">
      <c r="A85" s="22">
        <v>81</v>
      </c>
      <c r="B85" s="26" t="s">
        <v>247</v>
      </c>
      <c r="C85" s="27" t="s">
        <v>243</v>
      </c>
      <c r="D85" s="23" t="s">
        <v>31</v>
      </c>
      <c r="E85" s="26" t="s">
        <v>162</v>
      </c>
      <c r="F85" s="28">
        <v>42.51</v>
      </c>
      <c r="G85" s="29">
        <v>155</v>
      </c>
      <c r="H85" s="29">
        <v>30</v>
      </c>
      <c r="I85" s="28">
        <v>1275.3</v>
      </c>
      <c r="J85" s="25">
        <f t="shared" si="4"/>
        <v>637.65</v>
      </c>
      <c r="K85" s="25">
        <f t="shared" si="5"/>
        <v>637.65</v>
      </c>
    </row>
    <row r="86" s="3" customFormat="1" ht="19" customHeight="1" spans="1:11">
      <c r="A86" s="22">
        <v>82</v>
      </c>
      <c r="B86" s="26" t="s">
        <v>248</v>
      </c>
      <c r="C86" s="27" t="s">
        <v>243</v>
      </c>
      <c r="D86" s="23" t="s">
        <v>31</v>
      </c>
      <c r="E86" s="26" t="s">
        <v>162</v>
      </c>
      <c r="F86" s="28">
        <v>44.37</v>
      </c>
      <c r="G86" s="29">
        <v>155</v>
      </c>
      <c r="H86" s="29">
        <v>30</v>
      </c>
      <c r="I86" s="28">
        <v>1331.1</v>
      </c>
      <c r="J86" s="25">
        <f t="shared" si="4"/>
        <v>665.55</v>
      </c>
      <c r="K86" s="25">
        <f t="shared" si="5"/>
        <v>665.55</v>
      </c>
    </row>
    <row r="87" s="3" customFormat="1" ht="19" customHeight="1" spans="1:11">
      <c r="A87" s="22">
        <v>83</v>
      </c>
      <c r="B87" s="26" t="s">
        <v>249</v>
      </c>
      <c r="C87" s="27" t="s">
        <v>243</v>
      </c>
      <c r="D87" s="23" t="s">
        <v>31</v>
      </c>
      <c r="E87" s="26" t="s">
        <v>162</v>
      </c>
      <c r="F87" s="28">
        <v>45.43</v>
      </c>
      <c r="G87" s="29">
        <v>155</v>
      </c>
      <c r="H87" s="29">
        <v>30</v>
      </c>
      <c r="I87" s="28">
        <v>1362.9</v>
      </c>
      <c r="J87" s="25">
        <f t="shared" si="4"/>
        <v>681.45</v>
      </c>
      <c r="K87" s="25">
        <f t="shared" si="5"/>
        <v>681.45</v>
      </c>
    </row>
    <row r="88" s="3" customFormat="1" ht="19" customHeight="1" spans="1:11">
      <c r="A88" s="22">
        <v>84</v>
      </c>
      <c r="B88" s="26" t="s">
        <v>250</v>
      </c>
      <c r="C88" s="27" t="s">
        <v>243</v>
      </c>
      <c r="D88" s="23" t="s">
        <v>31</v>
      </c>
      <c r="E88" s="26" t="s">
        <v>162</v>
      </c>
      <c r="F88" s="28">
        <v>47.47</v>
      </c>
      <c r="G88" s="29">
        <v>155</v>
      </c>
      <c r="H88" s="29">
        <v>30</v>
      </c>
      <c r="I88" s="28">
        <v>1424.1</v>
      </c>
      <c r="J88" s="25">
        <f t="shared" si="4"/>
        <v>712.05</v>
      </c>
      <c r="K88" s="25">
        <f t="shared" si="5"/>
        <v>712.05</v>
      </c>
    </row>
    <row r="89" s="3" customFormat="1" ht="19" customHeight="1" spans="1:11">
      <c r="A89" s="22">
        <v>85</v>
      </c>
      <c r="B89" s="26" t="s">
        <v>251</v>
      </c>
      <c r="C89" s="27" t="s">
        <v>243</v>
      </c>
      <c r="D89" s="23" t="s">
        <v>31</v>
      </c>
      <c r="E89" s="26" t="s">
        <v>162</v>
      </c>
      <c r="F89" s="28">
        <v>48</v>
      </c>
      <c r="G89" s="29">
        <v>155</v>
      </c>
      <c r="H89" s="29">
        <v>30</v>
      </c>
      <c r="I89" s="28">
        <v>1440</v>
      </c>
      <c r="J89" s="25">
        <f t="shared" si="4"/>
        <v>720</v>
      </c>
      <c r="K89" s="25">
        <f t="shared" si="5"/>
        <v>720</v>
      </c>
    </row>
    <row r="90" s="3" customFormat="1" ht="19" customHeight="1" spans="1:11">
      <c r="A90" s="22">
        <v>86</v>
      </c>
      <c r="B90" s="26" t="s">
        <v>252</v>
      </c>
      <c r="C90" s="27" t="s">
        <v>253</v>
      </c>
      <c r="D90" s="23" t="s">
        <v>31</v>
      </c>
      <c r="E90" s="26" t="s">
        <v>162</v>
      </c>
      <c r="F90" s="28">
        <v>15.97</v>
      </c>
      <c r="G90" s="29">
        <v>155</v>
      </c>
      <c r="H90" s="29">
        <v>30</v>
      </c>
      <c r="I90" s="28">
        <v>479.1</v>
      </c>
      <c r="J90" s="25">
        <f t="shared" si="4"/>
        <v>239.55</v>
      </c>
      <c r="K90" s="25">
        <f t="shared" si="5"/>
        <v>239.55</v>
      </c>
    </row>
    <row r="91" s="3" customFormat="1" ht="19" customHeight="1" spans="1:11">
      <c r="A91" s="22">
        <v>87</v>
      </c>
      <c r="B91" s="26" t="s">
        <v>254</v>
      </c>
      <c r="C91" s="27" t="s">
        <v>253</v>
      </c>
      <c r="D91" s="23" t="s">
        <v>31</v>
      </c>
      <c r="E91" s="26" t="s">
        <v>162</v>
      </c>
      <c r="F91" s="28">
        <v>29.55</v>
      </c>
      <c r="G91" s="29">
        <v>155</v>
      </c>
      <c r="H91" s="29">
        <v>30</v>
      </c>
      <c r="I91" s="28">
        <v>886.5</v>
      </c>
      <c r="J91" s="25">
        <f t="shared" si="4"/>
        <v>443.25</v>
      </c>
      <c r="K91" s="25">
        <f t="shared" si="5"/>
        <v>443.25</v>
      </c>
    </row>
    <row r="92" s="3" customFormat="1" ht="19" customHeight="1" spans="1:11">
      <c r="A92" s="22">
        <v>88</v>
      </c>
      <c r="B92" s="26" t="s">
        <v>255</v>
      </c>
      <c r="C92" s="27" t="s">
        <v>253</v>
      </c>
      <c r="D92" s="23" t="s">
        <v>31</v>
      </c>
      <c r="E92" s="26" t="s">
        <v>162</v>
      </c>
      <c r="F92" s="28">
        <v>35.11</v>
      </c>
      <c r="G92" s="29">
        <v>155</v>
      </c>
      <c r="H92" s="29">
        <v>30</v>
      </c>
      <c r="I92" s="28">
        <v>1053.3</v>
      </c>
      <c r="J92" s="25">
        <f t="shared" si="4"/>
        <v>526.65</v>
      </c>
      <c r="K92" s="25">
        <f t="shared" si="5"/>
        <v>526.65</v>
      </c>
    </row>
    <row r="93" s="3" customFormat="1" ht="19" customHeight="1" spans="1:11">
      <c r="A93" s="22">
        <v>89</v>
      </c>
      <c r="B93" s="26" t="s">
        <v>256</v>
      </c>
      <c r="C93" s="27" t="s">
        <v>253</v>
      </c>
      <c r="D93" s="23" t="s">
        <v>31</v>
      </c>
      <c r="E93" s="26" t="s">
        <v>162</v>
      </c>
      <c r="F93" s="28">
        <v>40</v>
      </c>
      <c r="G93" s="29">
        <v>155</v>
      </c>
      <c r="H93" s="29">
        <v>30</v>
      </c>
      <c r="I93" s="28">
        <v>1200</v>
      </c>
      <c r="J93" s="25">
        <f t="shared" si="4"/>
        <v>600</v>
      </c>
      <c r="K93" s="25">
        <f t="shared" si="5"/>
        <v>600</v>
      </c>
    </row>
    <row r="94" s="3" customFormat="1" ht="19" customHeight="1" spans="1:11">
      <c r="A94" s="22">
        <v>90</v>
      </c>
      <c r="B94" s="26" t="s">
        <v>257</v>
      </c>
      <c r="C94" s="27" t="s">
        <v>253</v>
      </c>
      <c r="D94" s="23" t="s">
        <v>31</v>
      </c>
      <c r="E94" s="26" t="s">
        <v>162</v>
      </c>
      <c r="F94" s="28">
        <v>40.35</v>
      </c>
      <c r="G94" s="29">
        <v>155</v>
      </c>
      <c r="H94" s="29">
        <v>30</v>
      </c>
      <c r="I94" s="28">
        <v>1210.5</v>
      </c>
      <c r="J94" s="25">
        <f t="shared" si="4"/>
        <v>605.25</v>
      </c>
      <c r="K94" s="25">
        <f t="shared" si="5"/>
        <v>605.25</v>
      </c>
    </row>
    <row r="95" s="3" customFormat="1" ht="19" customHeight="1" spans="1:11">
      <c r="A95" s="22">
        <v>91</v>
      </c>
      <c r="B95" s="26" t="s">
        <v>258</v>
      </c>
      <c r="C95" s="27" t="s">
        <v>253</v>
      </c>
      <c r="D95" s="23" t="s">
        <v>31</v>
      </c>
      <c r="E95" s="26" t="s">
        <v>162</v>
      </c>
      <c r="F95" s="28">
        <v>43.06</v>
      </c>
      <c r="G95" s="29">
        <v>155</v>
      </c>
      <c r="H95" s="29">
        <v>30</v>
      </c>
      <c r="I95" s="28">
        <v>1291.8</v>
      </c>
      <c r="J95" s="25">
        <f t="shared" si="4"/>
        <v>645.9</v>
      </c>
      <c r="K95" s="25">
        <f t="shared" si="5"/>
        <v>645.9</v>
      </c>
    </row>
    <row r="96" s="3" customFormat="1" ht="19" customHeight="1" spans="1:11">
      <c r="A96" s="22">
        <v>92</v>
      </c>
      <c r="B96" s="26" t="s">
        <v>259</v>
      </c>
      <c r="C96" s="27" t="s">
        <v>253</v>
      </c>
      <c r="D96" s="23" t="s">
        <v>31</v>
      </c>
      <c r="E96" s="26" t="s">
        <v>162</v>
      </c>
      <c r="F96" s="28">
        <v>43.12</v>
      </c>
      <c r="G96" s="29">
        <v>155</v>
      </c>
      <c r="H96" s="29">
        <v>30</v>
      </c>
      <c r="I96" s="28">
        <v>1293.6</v>
      </c>
      <c r="J96" s="25">
        <f t="shared" si="4"/>
        <v>646.8</v>
      </c>
      <c r="K96" s="25">
        <f t="shared" si="5"/>
        <v>646.8</v>
      </c>
    </row>
    <row r="97" s="3" customFormat="1" ht="19" customHeight="1" spans="1:11">
      <c r="A97" s="22">
        <v>93</v>
      </c>
      <c r="B97" s="26" t="s">
        <v>260</v>
      </c>
      <c r="C97" s="27" t="s">
        <v>253</v>
      </c>
      <c r="D97" s="23" t="s">
        <v>31</v>
      </c>
      <c r="E97" s="26" t="s">
        <v>162</v>
      </c>
      <c r="F97" s="28">
        <v>43.71</v>
      </c>
      <c r="G97" s="29">
        <v>155</v>
      </c>
      <c r="H97" s="29">
        <v>30</v>
      </c>
      <c r="I97" s="28">
        <v>1311.3</v>
      </c>
      <c r="J97" s="25">
        <f t="shared" si="4"/>
        <v>655.65</v>
      </c>
      <c r="K97" s="25">
        <f t="shared" si="5"/>
        <v>655.65</v>
      </c>
    </row>
    <row r="98" s="3" customFormat="1" ht="19" customHeight="1" spans="1:11">
      <c r="A98" s="22">
        <v>94</v>
      </c>
      <c r="B98" s="26" t="s">
        <v>261</v>
      </c>
      <c r="C98" s="27" t="s">
        <v>253</v>
      </c>
      <c r="D98" s="23" t="s">
        <v>31</v>
      </c>
      <c r="E98" s="26" t="s">
        <v>162</v>
      </c>
      <c r="F98" s="28">
        <v>47.69</v>
      </c>
      <c r="G98" s="29">
        <v>155</v>
      </c>
      <c r="H98" s="29">
        <v>30</v>
      </c>
      <c r="I98" s="28">
        <v>1430.7</v>
      </c>
      <c r="J98" s="25">
        <f t="shared" si="4"/>
        <v>715.35</v>
      </c>
      <c r="K98" s="25">
        <f t="shared" si="5"/>
        <v>715.35</v>
      </c>
    </row>
    <row r="99" s="3" customFormat="1" ht="19" customHeight="1" spans="1:11">
      <c r="A99" s="22">
        <v>95</v>
      </c>
      <c r="B99" s="26" t="s">
        <v>262</v>
      </c>
      <c r="C99" s="27" t="s">
        <v>263</v>
      </c>
      <c r="D99" s="23" t="s">
        <v>31</v>
      </c>
      <c r="E99" s="26" t="s">
        <v>162</v>
      </c>
      <c r="F99" s="28">
        <v>48.04</v>
      </c>
      <c r="G99" s="29">
        <v>155</v>
      </c>
      <c r="H99" s="29">
        <v>30</v>
      </c>
      <c r="I99" s="28">
        <v>1441.2</v>
      </c>
      <c r="J99" s="25">
        <f t="shared" si="4"/>
        <v>720.6</v>
      </c>
      <c r="K99" s="25">
        <f t="shared" si="5"/>
        <v>720.6</v>
      </c>
    </row>
    <row r="100" s="3" customFormat="1" ht="19" customHeight="1" spans="1:11">
      <c r="A100" s="22">
        <v>96</v>
      </c>
      <c r="B100" s="26" t="s">
        <v>264</v>
      </c>
      <c r="C100" s="27" t="s">
        <v>265</v>
      </c>
      <c r="D100" s="23" t="s">
        <v>31</v>
      </c>
      <c r="E100" s="26" t="s">
        <v>162</v>
      </c>
      <c r="F100" s="28">
        <v>25.49</v>
      </c>
      <c r="G100" s="29">
        <v>155</v>
      </c>
      <c r="H100" s="29">
        <v>30</v>
      </c>
      <c r="I100" s="28">
        <v>764.7</v>
      </c>
      <c r="J100" s="25">
        <f t="shared" si="4"/>
        <v>382.35</v>
      </c>
      <c r="K100" s="25">
        <f t="shared" si="5"/>
        <v>382.35</v>
      </c>
    </row>
    <row r="101" s="3" customFormat="1" ht="19" customHeight="1" spans="1:11">
      <c r="A101" s="22">
        <v>97</v>
      </c>
      <c r="B101" s="26" t="s">
        <v>266</v>
      </c>
      <c r="C101" s="27" t="s">
        <v>265</v>
      </c>
      <c r="D101" s="23" t="s">
        <v>31</v>
      </c>
      <c r="E101" s="26" t="s">
        <v>162</v>
      </c>
      <c r="F101" s="28">
        <v>49.72</v>
      </c>
      <c r="G101" s="29">
        <v>155</v>
      </c>
      <c r="H101" s="29">
        <v>30</v>
      </c>
      <c r="I101" s="28">
        <v>1491.6</v>
      </c>
      <c r="J101" s="25">
        <f t="shared" si="4"/>
        <v>745.8</v>
      </c>
      <c r="K101" s="25">
        <f t="shared" si="5"/>
        <v>745.8</v>
      </c>
    </row>
    <row r="102" s="3" customFormat="1" ht="19" customHeight="1" spans="1:11">
      <c r="A102" s="22">
        <v>98</v>
      </c>
      <c r="B102" s="26" t="s">
        <v>267</v>
      </c>
      <c r="C102" s="27" t="s">
        <v>268</v>
      </c>
      <c r="D102" s="23" t="s">
        <v>31</v>
      </c>
      <c r="E102" s="26" t="s">
        <v>162</v>
      </c>
      <c r="F102" s="28">
        <v>31.71</v>
      </c>
      <c r="G102" s="29">
        <v>155</v>
      </c>
      <c r="H102" s="29">
        <v>30</v>
      </c>
      <c r="I102" s="28">
        <v>951.3</v>
      </c>
      <c r="J102" s="25">
        <f t="shared" ref="J102:J133" si="6">I102*0.5</f>
        <v>475.65</v>
      </c>
      <c r="K102" s="25">
        <f t="shared" ref="K102:K133" si="7">I102*0.5</f>
        <v>475.65</v>
      </c>
    </row>
    <row r="103" s="3" customFormat="1" ht="19" customHeight="1" spans="1:11">
      <c r="A103" s="22">
        <v>99</v>
      </c>
      <c r="B103" s="26" t="s">
        <v>269</v>
      </c>
      <c r="C103" s="27" t="s">
        <v>268</v>
      </c>
      <c r="D103" s="23" t="s">
        <v>31</v>
      </c>
      <c r="E103" s="26" t="s">
        <v>162</v>
      </c>
      <c r="F103" s="28">
        <v>46.49</v>
      </c>
      <c r="G103" s="29">
        <v>155</v>
      </c>
      <c r="H103" s="29">
        <v>30</v>
      </c>
      <c r="I103" s="28">
        <v>1394.7</v>
      </c>
      <c r="J103" s="25">
        <f t="shared" si="6"/>
        <v>697.35</v>
      </c>
      <c r="K103" s="25">
        <f t="shared" si="7"/>
        <v>697.35</v>
      </c>
    </row>
    <row r="104" s="3" customFormat="1" ht="19" customHeight="1" spans="1:11">
      <c r="A104" s="22">
        <v>100</v>
      </c>
      <c r="B104" s="26" t="s">
        <v>270</v>
      </c>
      <c r="C104" s="27" t="s">
        <v>271</v>
      </c>
      <c r="D104" s="23" t="s">
        <v>31</v>
      </c>
      <c r="E104" s="26" t="s">
        <v>162</v>
      </c>
      <c r="F104" s="28">
        <v>31</v>
      </c>
      <c r="G104" s="29">
        <v>220</v>
      </c>
      <c r="H104" s="29">
        <v>30</v>
      </c>
      <c r="I104" s="28">
        <v>930</v>
      </c>
      <c r="J104" s="25">
        <f t="shared" si="6"/>
        <v>465</v>
      </c>
      <c r="K104" s="25">
        <f t="shared" si="7"/>
        <v>465</v>
      </c>
    </row>
    <row r="105" s="3" customFormat="1" ht="19" customHeight="1" spans="1:11">
      <c r="A105" s="22">
        <v>101</v>
      </c>
      <c r="B105" s="26" t="s">
        <v>272</v>
      </c>
      <c r="C105" s="27" t="s">
        <v>271</v>
      </c>
      <c r="D105" s="23" t="s">
        <v>31</v>
      </c>
      <c r="E105" s="26" t="s">
        <v>162</v>
      </c>
      <c r="F105" s="28">
        <v>36</v>
      </c>
      <c r="G105" s="29">
        <v>220</v>
      </c>
      <c r="H105" s="29">
        <v>30</v>
      </c>
      <c r="I105" s="28">
        <v>1080</v>
      </c>
      <c r="J105" s="25">
        <f t="shared" si="6"/>
        <v>540</v>
      </c>
      <c r="K105" s="25">
        <f t="shared" si="7"/>
        <v>540</v>
      </c>
    </row>
    <row r="106" s="3" customFormat="1" ht="19" customHeight="1" spans="1:11">
      <c r="A106" s="22">
        <v>102</v>
      </c>
      <c r="B106" s="26" t="s">
        <v>273</v>
      </c>
      <c r="C106" s="27" t="s">
        <v>271</v>
      </c>
      <c r="D106" s="23" t="s">
        <v>31</v>
      </c>
      <c r="E106" s="26" t="s">
        <v>162</v>
      </c>
      <c r="F106" s="28">
        <v>36</v>
      </c>
      <c r="G106" s="29">
        <v>220</v>
      </c>
      <c r="H106" s="29">
        <v>30</v>
      </c>
      <c r="I106" s="28">
        <v>1080</v>
      </c>
      <c r="J106" s="25">
        <f t="shared" si="6"/>
        <v>540</v>
      </c>
      <c r="K106" s="25">
        <f t="shared" si="7"/>
        <v>540</v>
      </c>
    </row>
    <row r="107" s="3" customFormat="1" ht="19" customHeight="1" spans="1:11">
      <c r="A107" s="22">
        <v>103</v>
      </c>
      <c r="B107" s="26" t="s">
        <v>274</v>
      </c>
      <c r="C107" s="27" t="s">
        <v>271</v>
      </c>
      <c r="D107" s="23" t="s">
        <v>31</v>
      </c>
      <c r="E107" s="26" t="s">
        <v>162</v>
      </c>
      <c r="F107" s="28">
        <v>37</v>
      </c>
      <c r="G107" s="29">
        <v>220</v>
      </c>
      <c r="H107" s="29">
        <v>30</v>
      </c>
      <c r="I107" s="28">
        <v>1110</v>
      </c>
      <c r="J107" s="25">
        <f t="shared" si="6"/>
        <v>555</v>
      </c>
      <c r="K107" s="25">
        <f t="shared" si="7"/>
        <v>555</v>
      </c>
    </row>
    <row r="108" s="3" customFormat="1" ht="19" customHeight="1" spans="1:11">
      <c r="A108" s="22">
        <v>104</v>
      </c>
      <c r="B108" s="26" t="s">
        <v>275</v>
      </c>
      <c r="C108" s="27" t="s">
        <v>271</v>
      </c>
      <c r="D108" s="23" t="s">
        <v>31</v>
      </c>
      <c r="E108" s="26" t="s">
        <v>162</v>
      </c>
      <c r="F108" s="28">
        <v>38</v>
      </c>
      <c r="G108" s="29">
        <v>220</v>
      </c>
      <c r="H108" s="29">
        <v>30</v>
      </c>
      <c r="I108" s="28">
        <v>1140</v>
      </c>
      <c r="J108" s="25">
        <f t="shared" si="6"/>
        <v>570</v>
      </c>
      <c r="K108" s="25">
        <f t="shared" si="7"/>
        <v>570</v>
      </c>
    </row>
    <row r="109" s="3" customFormat="1" ht="19" customHeight="1" spans="1:11">
      <c r="A109" s="22">
        <v>105</v>
      </c>
      <c r="B109" s="26" t="s">
        <v>276</v>
      </c>
      <c r="C109" s="27" t="s">
        <v>271</v>
      </c>
      <c r="D109" s="23" t="s">
        <v>31</v>
      </c>
      <c r="E109" s="26" t="s">
        <v>162</v>
      </c>
      <c r="F109" s="28">
        <v>39</v>
      </c>
      <c r="G109" s="29">
        <v>220</v>
      </c>
      <c r="H109" s="29">
        <v>30</v>
      </c>
      <c r="I109" s="28">
        <v>1170</v>
      </c>
      <c r="J109" s="25">
        <f t="shared" si="6"/>
        <v>585</v>
      </c>
      <c r="K109" s="25">
        <f t="shared" si="7"/>
        <v>585</v>
      </c>
    </row>
    <row r="110" s="3" customFormat="1" ht="19" customHeight="1" spans="1:11">
      <c r="A110" s="22">
        <v>106</v>
      </c>
      <c r="B110" s="26" t="s">
        <v>277</v>
      </c>
      <c r="C110" s="27" t="s">
        <v>271</v>
      </c>
      <c r="D110" s="23" t="s">
        <v>31</v>
      </c>
      <c r="E110" s="26" t="s">
        <v>162</v>
      </c>
      <c r="F110" s="28">
        <v>40</v>
      </c>
      <c r="G110" s="29">
        <v>220</v>
      </c>
      <c r="H110" s="29">
        <v>30</v>
      </c>
      <c r="I110" s="28">
        <v>1200</v>
      </c>
      <c r="J110" s="25">
        <f t="shared" si="6"/>
        <v>600</v>
      </c>
      <c r="K110" s="25">
        <f t="shared" si="7"/>
        <v>600</v>
      </c>
    </row>
    <row r="111" s="3" customFormat="1" ht="19" customHeight="1" spans="1:11">
      <c r="A111" s="22">
        <v>107</v>
      </c>
      <c r="B111" s="26" t="s">
        <v>278</v>
      </c>
      <c r="C111" s="27" t="s">
        <v>271</v>
      </c>
      <c r="D111" s="23" t="s">
        <v>31</v>
      </c>
      <c r="E111" s="26" t="s">
        <v>162</v>
      </c>
      <c r="F111" s="28">
        <v>41</v>
      </c>
      <c r="G111" s="29">
        <v>220</v>
      </c>
      <c r="H111" s="29">
        <v>30</v>
      </c>
      <c r="I111" s="28">
        <v>1230</v>
      </c>
      <c r="J111" s="25">
        <f t="shared" si="6"/>
        <v>615</v>
      </c>
      <c r="K111" s="25">
        <f t="shared" si="7"/>
        <v>615</v>
      </c>
    </row>
    <row r="112" s="3" customFormat="1" ht="19" customHeight="1" spans="1:11">
      <c r="A112" s="22">
        <v>108</v>
      </c>
      <c r="B112" s="26" t="s">
        <v>279</v>
      </c>
      <c r="C112" s="27" t="s">
        <v>271</v>
      </c>
      <c r="D112" s="23" t="s">
        <v>31</v>
      </c>
      <c r="E112" s="26" t="s">
        <v>162</v>
      </c>
      <c r="F112" s="28">
        <v>41</v>
      </c>
      <c r="G112" s="29">
        <v>220</v>
      </c>
      <c r="H112" s="29">
        <v>30</v>
      </c>
      <c r="I112" s="28">
        <v>1230</v>
      </c>
      <c r="J112" s="25">
        <f t="shared" si="6"/>
        <v>615</v>
      </c>
      <c r="K112" s="25">
        <f t="shared" si="7"/>
        <v>615</v>
      </c>
    </row>
    <row r="113" s="3" customFormat="1" ht="19" customHeight="1" spans="1:11">
      <c r="A113" s="22">
        <v>109</v>
      </c>
      <c r="B113" s="26" t="s">
        <v>280</v>
      </c>
      <c r="C113" s="27" t="s">
        <v>271</v>
      </c>
      <c r="D113" s="23" t="s">
        <v>31</v>
      </c>
      <c r="E113" s="26" t="s">
        <v>162</v>
      </c>
      <c r="F113" s="28">
        <v>42</v>
      </c>
      <c r="G113" s="29">
        <v>220</v>
      </c>
      <c r="H113" s="29">
        <v>30</v>
      </c>
      <c r="I113" s="28">
        <v>1260</v>
      </c>
      <c r="J113" s="25">
        <f t="shared" si="6"/>
        <v>630</v>
      </c>
      <c r="K113" s="25">
        <f t="shared" si="7"/>
        <v>630</v>
      </c>
    </row>
    <row r="114" s="3" customFormat="1" ht="19" customHeight="1" spans="1:11">
      <c r="A114" s="22">
        <v>110</v>
      </c>
      <c r="B114" s="26" t="s">
        <v>281</v>
      </c>
      <c r="C114" s="27" t="s">
        <v>271</v>
      </c>
      <c r="D114" s="23" t="s">
        <v>31</v>
      </c>
      <c r="E114" s="26" t="s">
        <v>162</v>
      </c>
      <c r="F114" s="28">
        <v>42</v>
      </c>
      <c r="G114" s="29">
        <v>220</v>
      </c>
      <c r="H114" s="29">
        <v>30</v>
      </c>
      <c r="I114" s="28">
        <v>1260</v>
      </c>
      <c r="J114" s="25">
        <f t="shared" si="6"/>
        <v>630</v>
      </c>
      <c r="K114" s="25">
        <f t="shared" si="7"/>
        <v>630</v>
      </c>
    </row>
    <row r="115" s="3" customFormat="1" ht="19" customHeight="1" spans="1:11">
      <c r="A115" s="22">
        <v>111</v>
      </c>
      <c r="B115" s="26" t="s">
        <v>282</v>
      </c>
      <c r="C115" s="27" t="s">
        <v>271</v>
      </c>
      <c r="D115" s="23" t="s">
        <v>31</v>
      </c>
      <c r="E115" s="26" t="s">
        <v>162</v>
      </c>
      <c r="F115" s="28">
        <v>43</v>
      </c>
      <c r="G115" s="29">
        <v>220</v>
      </c>
      <c r="H115" s="29">
        <v>30</v>
      </c>
      <c r="I115" s="28">
        <v>1290</v>
      </c>
      <c r="J115" s="25">
        <f t="shared" si="6"/>
        <v>645</v>
      </c>
      <c r="K115" s="25">
        <f t="shared" si="7"/>
        <v>645</v>
      </c>
    </row>
    <row r="116" s="3" customFormat="1" ht="19" customHeight="1" spans="1:11">
      <c r="A116" s="22">
        <v>112</v>
      </c>
      <c r="B116" s="26" t="s">
        <v>283</v>
      </c>
      <c r="C116" s="27" t="s">
        <v>271</v>
      </c>
      <c r="D116" s="23" t="s">
        <v>31</v>
      </c>
      <c r="E116" s="26" t="s">
        <v>162</v>
      </c>
      <c r="F116" s="28">
        <v>43</v>
      </c>
      <c r="G116" s="29">
        <v>220</v>
      </c>
      <c r="H116" s="29">
        <v>30</v>
      </c>
      <c r="I116" s="28">
        <v>1290</v>
      </c>
      <c r="J116" s="25">
        <f t="shared" si="6"/>
        <v>645</v>
      </c>
      <c r="K116" s="25">
        <f t="shared" si="7"/>
        <v>645</v>
      </c>
    </row>
    <row r="117" s="3" customFormat="1" ht="19" customHeight="1" spans="1:11">
      <c r="A117" s="22">
        <v>113</v>
      </c>
      <c r="B117" s="26" t="s">
        <v>284</v>
      </c>
      <c r="C117" s="27" t="s">
        <v>271</v>
      </c>
      <c r="D117" s="23" t="s">
        <v>31</v>
      </c>
      <c r="E117" s="26" t="s">
        <v>162</v>
      </c>
      <c r="F117" s="28">
        <v>45</v>
      </c>
      <c r="G117" s="29">
        <v>220</v>
      </c>
      <c r="H117" s="29">
        <v>30</v>
      </c>
      <c r="I117" s="28">
        <v>1350</v>
      </c>
      <c r="J117" s="25">
        <f t="shared" si="6"/>
        <v>675</v>
      </c>
      <c r="K117" s="25">
        <f t="shared" si="7"/>
        <v>675</v>
      </c>
    </row>
    <row r="118" s="3" customFormat="1" ht="19" customHeight="1" spans="1:11">
      <c r="A118" s="22">
        <v>114</v>
      </c>
      <c r="B118" s="26" t="s">
        <v>285</v>
      </c>
      <c r="C118" s="27" t="s">
        <v>271</v>
      </c>
      <c r="D118" s="23" t="s">
        <v>31</v>
      </c>
      <c r="E118" s="26" t="s">
        <v>162</v>
      </c>
      <c r="F118" s="28">
        <v>45</v>
      </c>
      <c r="G118" s="29">
        <v>220</v>
      </c>
      <c r="H118" s="29">
        <v>30</v>
      </c>
      <c r="I118" s="28">
        <v>1350</v>
      </c>
      <c r="J118" s="25">
        <f t="shared" si="6"/>
        <v>675</v>
      </c>
      <c r="K118" s="25">
        <f t="shared" si="7"/>
        <v>675</v>
      </c>
    </row>
    <row r="119" s="3" customFormat="1" ht="19" customHeight="1" spans="1:11">
      <c r="A119" s="22">
        <v>115</v>
      </c>
      <c r="B119" s="26" t="s">
        <v>286</v>
      </c>
      <c r="C119" s="27" t="s">
        <v>271</v>
      </c>
      <c r="D119" s="23" t="s">
        <v>31</v>
      </c>
      <c r="E119" s="26" t="s">
        <v>162</v>
      </c>
      <c r="F119" s="28">
        <v>45</v>
      </c>
      <c r="G119" s="29">
        <v>220</v>
      </c>
      <c r="H119" s="29">
        <v>30</v>
      </c>
      <c r="I119" s="28">
        <v>1350</v>
      </c>
      <c r="J119" s="25">
        <f t="shared" si="6"/>
        <v>675</v>
      </c>
      <c r="K119" s="25">
        <f t="shared" si="7"/>
        <v>675</v>
      </c>
    </row>
    <row r="120" s="3" customFormat="1" ht="19" customHeight="1" spans="1:11">
      <c r="A120" s="22">
        <v>116</v>
      </c>
      <c r="B120" s="26" t="s">
        <v>287</v>
      </c>
      <c r="C120" s="27" t="s">
        <v>271</v>
      </c>
      <c r="D120" s="23" t="s">
        <v>31</v>
      </c>
      <c r="E120" s="26" t="s">
        <v>162</v>
      </c>
      <c r="F120" s="28">
        <v>46</v>
      </c>
      <c r="G120" s="29">
        <v>220</v>
      </c>
      <c r="H120" s="29">
        <v>30</v>
      </c>
      <c r="I120" s="28">
        <v>1380</v>
      </c>
      <c r="J120" s="25">
        <f t="shared" si="6"/>
        <v>690</v>
      </c>
      <c r="K120" s="25">
        <f t="shared" si="7"/>
        <v>690</v>
      </c>
    </row>
    <row r="121" s="3" customFormat="1" ht="19" customHeight="1" spans="1:11">
      <c r="A121" s="22">
        <v>117</v>
      </c>
      <c r="B121" s="26" t="s">
        <v>288</v>
      </c>
      <c r="C121" s="27" t="s">
        <v>271</v>
      </c>
      <c r="D121" s="23" t="s">
        <v>31</v>
      </c>
      <c r="E121" s="26" t="s">
        <v>162</v>
      </c>
      <c r="F121" s="28">
        <v>46</v>
      </c>
      <c r="G121" s="29">
        <v>220</v>
      </c>
      <c r="H121" s="29">
        <v>30</v>
      </c>
      <c r="I121" s="28">
        <v>1380</v>
      </c>
      <c r="J121" s="25">
        <f t="shared" si="6"/>
        <v>690</v>
      </c>
      <c r="K121" s="25">
        <f t="shared" si="7"/>
        <v>690</v>
      </c>
    </row>
    <row r="122" s="3" customFormat="1" ht="19" customHeight="1" spans="1:11">
      <c r="A122" s="22">
        <v>118</v>
      </c>
      <c r="B122" s="26" t="s">
        <v>289</v>
      </c>
      <c r="C122" s="27" t="s">
        <v>271</v>
      </c>
      <c r="D122" s="23" t="s">
        <v>31</v>
      </c>
      <c r="E122" s="26" t="s">
        <v>162</v>
      </c>
      <c r="F122" s="28">
        <v>46</v>
      </c>
      <c r="G122" s="29">
        <v>220</v>
      </c>
      <c r="H122" s="29">
        <v>30</v>
      </c>
      <c r="I122" s="28">
        <v>1380</v>
      </c>
      <c r="J122" s="25">
        <f t="shared" si="6"/>
        <v>690</v>
      </c>
      <c r="K122" s="25">
        <f t="shared" si="7"/>
        <v>690</v>
      </c>
    </row>
    <row r="123" s="3" customFormat="1" ht="19" customHeight="1" spans="1:11">
      <c r="A123" s="22">
        <v>119</v>
      </c>
      <c r="B123" s="26" t="s">
        <v>290</v>
      </c>
      <c r="C123" s="27" t="s">
        <v>271</v>
      </c>
      <c r="D123" s="23" t="s">
        <v>31</v>
      </c>
      <c r="E123" s="26" t="s">
        <v>162</v>
      </c>
      <c r="F123" s="28">
        <v>46</v>
      </c>
      <c r="G123" s="29">
        <v>220</v>
      </c>
      <c r="H123" s="29">
        <v>30</v>
      </c>
      <c r="I123" s="28">
        <v>1380</v>
      </c>
      <c r="J123" s="25">
        <f t="shared" si="6"/>
        <v>690</v>
      </c>
      <c r="K123" s="25">
        <f t="shared" si="7"/>
        <v>690</v>
      </c>
    </row>
    <row r="124" s="3" customFormat="1" ht="19" customHeight="1" spans="1:11">
      <c r="A124" s="22">
        <v>120</v>
      </c>
      <c r="B124" s="26" t="s">
        <v>291</v>
      </c>
      <c r="C124" s="27" t="s">
        <v>271</v>
      </c>
      <c r="D124" s="23" t="s">
        <v>31</v>
      </c>
      <c r="E124" s="26" t="s">
        <v>162</v>
      </c>
      <c r="F124" s="28">
        <v>46</v>
      </c>
      <c r="G124" s="29">
        <v>220</v>
      </c>
      <c r="H124" s="29">
        <v>30</v>
      </c>
      <c r="I124" s="28">
        <v>1380</v>
      </c>
      <c r="J124" s="25">
        <f t="shared" si="6"/>
        <v>690</v>
      </c>
      <c r="K124" s="25">
        <f t="shared" si="7"/>
        <v>690</v>
      </c>
    </row>
    <row r="125" s="3" customFormat="1" ht="19" customHeight="1" spans="1:11">
      <c r="A125" s="22">
        <v>121</v>
      </c>
      <c r="B125" s="26" t="s">
        <v>292</v>
      </c>
      <c r="C125" s="27" t="s">
        <v>271</v>
      </c>
      <c r="D125" s="23" t="s">
        <v>31</v>
      </c>
      <c r="E125" s="26" t="s">
        <v>162</v>
      </c>
      <c r="F125" s="28">
        <v>47</v>
      </c>
      <c r="G125" s="29">
        <v>220</v>
      </c>
      <c r="H125" s="29">
        <v>30</v>
      </c>
      <c r="I125" s="28">
        <v>1410</v>
      </c>
      <c r="J125" s="25">
        <f t="shared" si="6"/>
        <v>705</v>
      </c>
      <c r="K125" s="25">
        <f t="shared" si="7"/>
        <v>705</v>
      </c>
    </row>
    <row r="126" s="3" customFormat="1" ht="19" customHeight="1" spans="1:11">
      <c r="A126" s="22">
        <v>122</v>
      </c>
      <c r="B126" s="26" t="s">
        <v>293</v>
      </c>
      <c r="C126" s="27" t="s">
        <v>271</v>
      </c>
      <c r="D126" s="23" t="s">
        <v>31</v>
      </c>
      <c r="E126" s="26" t="s">
        <v>162</v>
      </c>
      <c r="F126" s="28">
        <v>47</v>
      </c>
      <c r="G126" s="29">
        <v>220</v>
      </c>
      <c r="H126" s="29">
        <v>30</v>
      </c>
      <c r="I126" s="28">
        <v>1410</v>
      </c>
      <c r="J126" s="25">
        <f t="shared" si="6"/>
        <v>705</v>
      </c>
      <c r="K126" s="25">
        <f t="shared" si="7"/>
        <v>705</v>
      </c>
    </row>
    <row r="127" s="3" customFormat="1" ht="19" customHeight="1" spans="1:11">
      <c r="A127" s="22">
        <v>123</v>
      </c>
      <c r="B127" s="26" t="s">
        <v>294</v>
      </c>
      <c r="C127" s="27" t="s">
        <v>271</v>
      </c>
      <c r="D127" s="23" t="s">
        <v>31</v>
      </c>
      <c r="E127" s="26" t="s">
        <v>162</v>
      </c>
      <c r="F127" s="28">
        <v>47</v>
      </c>
      <c r="G127" s="29">
        <v>220</v>
      </c>
      <c r="H127" s="29">
        <v>30</v>
      </c>
      <c r="I127" s="28">
        <v>1410</v>
      </c>
      <c r="J127" s="25">
        <f t="shared" si="6"/>
        <v>705</v>
      </c>
      <c r="K127" s="25">
        <f t="shared" si="7"/>
        <v>705</v>
      </c>
    </row>
    <row r="128" s="3" customFormat="1" ht="19" customHeight="1" spans="1:11">
      <c r="A128" s="22">
        <v>124</v>
      </c>
      <c r="B128" s="26" t="s">
        <v>295</v>
      </c>
      <c r="C128" s="27" t="s">
        <v>271</v>
      </c>
      <c r="D128" s="23" t="s">
        <v>31</v>
      </c>
      <c r="E128" s="26" t="s">
        <v>162</v>
      </c>
      <c r="F128" s="28">
        <v>47</v>
      </c>
      <c r="G128" s="29">
        <v>220</v>
      </c>
      <c r="H128" s="29">
        <v>30</v>
      </c>
      <c r="I128" s="28">
        <v>1410</v>
      </c>
      <c r="J128" s="25">
        <f t="shared" si="6"/>
        <v>705</v>
      </c>
      <c r="K128" s="25">
        <f t="shared" si="7"/>
        <v>705</v>
      </c>
    </row>
    <row r="129" s="3" customFormat="1" ht="19" customHeight="1" spans="1:11">
      <c r="A129" s="22">
        <v>125</v>
      </c>
      <c r="B129" s="26" t="s">
        <v>296</v>
      </c>
      <c r="C129" s="27" t="s">
        <v>271</v>
      </c>
      <c r="D129" s="23" t="s">
        <v>31</v>
      </c>
      <c r="E129" s="26" t="s">
        <v>162</v>
      </c>
      <c r="F129" s="28">
        <v>47</v>
      </c>
      <c r="G129" s="29">
        <v>220</v>
      </c>
      <c r="H129" s="29">
        <v>30</v>
      </c>
      <c r="I129" s="28">
        <v>1410</v>
      </c>
      <c r="J129" s="25">
        <f t="shared" si="6"/>
        <v>705</v>
      </c>
      <c r="K129" s="25">
        <f t="shared" si="7"/>
        <v>705</v>
      </c>
    </row>
    <row r="130" s="3" customFormat="1" ht="19" customHeight="1" spans="1:11">
      <c r="A130" s="22">
        <v>126</v>
      </c>
      <c r="B130" s="26" t="s">
        <v>297</v>
      </c>
      <c r="C130" s="27" t="s">
        <v>271</v>
      </c>
      <c r="D130" s="23" t="s">
        <v>31</v>
      </c>
      <c r="E130" s="26" t="s">
        <v>162</v>
      </c>
      <c r="F130" s="28">
        <v>48</v>
      </c>
      <c r="G130" s="29">
        <v>220</v>
      </c>
      <c r="H130" s="29">
        <v>30</v>
      </c>
      <c r="I130" s="28">
        <v>1440</v>
      </c>
      <c r="J130" s="25">
        <f t="shared" si="6"/>
        <v>720</v>
      </c>
      <c r="K130" s="25">
        <f t="shared" si="7"/>
        <v>720</v>
      </c>
    </row>
    <row r="131" s="3" customFormat="1" ht="19" customHeight="1" spans="1:11">
      <c r="A131" s="22">
        <v>127</v>
      </c>
      <c r="B131" s="26" t="s">
        <v>298</v>
      </c>
      <c r="C131" s="27" t="s">
        <v>271</v>
      </c>
      <c r="D131" s="23" t="s">
        <v>31</v>
      </c>
      <c r="E131" s="26" t="s">
        <v>162</v>
      </c>
      <c r="F131" s="28">
        <v>48</v>
      </c>
      <c r="G131" s="29">
        <v>220</v>
      </c>
      <c r="H131" s="29">
        <v>30</v>
      </c>
      <c r="I131" s="28">
        <v>1440</v>
      </c>
      <c r="J131" s="25">
        <f t="shared" si="6"/>
        <v>720</v>
      </c>
      <c r="K131" s="25">
        <f t="shared" si="7"/>
        <v>720</v>
      </c>
    </row>
    <row r="132" s="3" customFormat="1" ht="19" customHeight="1" spans="1:11">
      <c r="A132" s="22">
        <v>128</v>
      </c>
      <c r="B132" s="26" t="s">
        <v>299</v>
      </c>
      <c r="C132" s="27" t="s">
        <v>271</v>
      </c>
      <c r="D132" s="23" t="s">
        <v>31</v>
      </c>
      <c r="E132" s="26" t="s">
        <v>162</v>
      </c>
      <c r="F132" s="28">
        <v>48</v>
      </c>
      <c r="G132" s="29">
        <v>220</v>
      </c>
      <c r="H132" s="29">
        <v>30</v>
      </c>
      <c r="I132" s="28">
        <v>1440</v>
      </c>
      <c r="J132" s="25">
        <f t="shared" si="6"/>
        <v>720</v>
      </c>
      <c r="K132" s="25">
        <f t="shared" si="7"/>
        <v>720</v>
      </c>
    </row>
    <row r="133" s="3" customFormat="1" ht="19" customHeight="1" spans="1:11">
      <c r="A133" s="22">
        <v>129</v>
      </c>
      <c r="B133" s="26" t="s">
        <v>300</v>
      </c>
      <c r="C133" s="27" t="s">
        <v>271</v>
      </c>
      <c r="D133" s="23" t="s">
        <v>31</v>
      </c>
      <c r="E133" s="26" t="s">
        <v>162</v>
      </c>
      <c r="F133" s="28">
        <v>48</v>
      </c>
      <c r="G133" s="29">
        <v>220</v>
      </c>
      <c r="H133" s="29">
        <v>30</v>
      </c>
      <c r="I133" s="28">
        <v>1440</v>
      </c>
      <c r="J133" s="25">
        <f t="shared" si="6"/>
        <v>720</v>
      </c>
      <c r="K133" s="25">
        <f t="shared" si="7"/>
        <v>720</v>
      </c>
    </row>
    <row r="134" s="3" customFormat="1" ht="19" customHeight="1" spans="1:11">
      <c r="A134" s="22">
        <v>130</v>
      </c>
      <c r="B134" s="26" t="s">
        <v>301</v>
      </c>
      <c r="C134" s="27" t="s">
        <v>271</v>
      </c>
      <c r="D134" s="23" t="s">
        <v>31</v>
      </c>
      <c r="E134" s="26" t="s">
        <v>162</v>
      </c>
      <c r="F134" s="28">
        <v>48</v>
      </c>
      <c r="G134" s="29">
        <v>220</v>
      </c>
      <c r="H134" s="29">
        <v>30</v>
      </c>
      <c r="I134" s="28">
        <v>1440</v>
      </c>
      <c r="J134" s="25">
        <f t="shared" ref="J134:J165" si="8">I134*0.5</f>
        <v>720</v>
      </c>
      <c r="K134" s="25">
        <f t="shared" ref="K134:K165" si="9">I134*0.5</f>
        <v>720</v>
      </c>
    </row>
    <row r="135" s="3" customFormat="1" ht="19" customHeight="1" spans="1:11">
      <c r="A135" s="22">
        <v>131</v>
      </c>
      <c r="B135" s="26" t="s">
        <v>302</v>
      </c>
      <c r="C135" s="27" t="s">
        <v>271</v>
      </c>
      <c r="D135" s="23" t="s">
        <v>31</v>
      </c>
      <c r="E135" s="26" t="s">
        <v>162</v>
      </c>
      <c r="F135" s="28">
        <v>48</v>
      </c>
      <c r="G135" s="29">
        <v>220</v>
      </c>
      <c r="H135" s="29">
        <v>30</v>
      </c>
      <c r="I135" s="28">
        <v>1440</v>
      </c>
      <c r="J135" s="25">
        <f t="shared" si="8"/>
        <v>720</v>
      </c>
      <c r="K135" s="25">
        <f t="shared" si="9"/>
        <v>720</v>
      </c>
    </row>
    <row r="136" s="3" customFormat="1" ht="19" customHeight="1" spans="1:11">
      <c r="A136" s="22">
        <v>132</v>
      </c>
      <c r="B136" s="26" t="s">
        <v>303</v>
      </c>
      <c r="C136" s="27" t="s">
        <v>271</v>
      </c>
      <c r="D136" s="23" t="s">
        <v>31</v>
      </c>
      <c r="E136" s="26" t="s">
        <v>162</v>
      </c>
      <c r="F136" s="28">
        <v>48</v>
      </c>
      <c r="G136" s="29">
        <v>220</v>
      </c>
      <c r="H136" s="29">
        <v>30</v>
      </c>
      <c r="I136" s="28">
        <v>1440</v>
      </c>
      <c r="J136" s="25">
        <f t="shared" si="8"/>
        <v>720</v>
      </c>
      <c r="K136" s="25">
        <f t="shared" si="9"/>
        <v>720</v>
      </c>
    </row>
    <row r="137" s="3" customFormat="1" ht="19" customHeight="1" spans="1:11">
      <c r="A137" s="22">
        <v>133</v>
      </c>
      <c r="B137" s="26" t="s">
        <v>304</v>
      </c>
      <c r="C137" s="27" t="s">
        <v>271</v>
      </c>
      <c r="D137" s="23" t="s">
        <v>31</v>
      </c>
      <c r="E137" s="26" t="s">
        <v>162</v>
      </c>
      <c r="F137" s="28">
        <v>49</v>
      </c>
      <c r="G137" s="29">
        <v>220</v>
      </c>
      <c r="H137" s="29">
        <v>30</v>
      </c>
      <c r="I137" s="28">
        <v>1470</v>
      </c>
      <c r="J137" s="25">
        <f t="shared" si="8"/>
        <v>735</v>
      </c>
      <c r="K137" s="25">
        <f t="shared" si="9"/>
        <v>735</v>
      </c>
    </row>
    <row r="138" s="3" customFormat="1" ht="19" customHeight="1" spans="1:11">
      <c r="A138" s="22">
        <v>134</v>
      </c>
      <c r="B138" s="26" t="s">
        <v>305</v>
      </c>
      <c r="C138" s="27" t="s">
        <v>271</v>
      </c>
      <c r="D138" s="23" t="s">
        <v>31</v>
      </c>
      <c r="E138" s="26" t="s">
        <v>162</v>
      </c>
      <c r="F138" s="28">
        <v>49</v>
      </c>
      <c r="G138" s="29">
        <v>220</v>
      </c>
      <c r="H138" s="29">
        <v>30</v>
      </c>
      <c r="I138" s="28">
        <v>1470</v>
      </c>
      <c r="J138" s="25">
        <f t="shared" si="8"/>
        <v>735</v>
      </c>
      <c r="K138" s="25">
        <f t="shared" si="9"/>
        <v>735</v>
      </c>
    </row>
    <row r="139" s="3" customFormat="1" ht="19" customHeight="1" spans="1:11">
      <c r="A139" s="22">
        <v>135</v>
      </c>
      <c r="B139" s="26" t="s">
        <v>306</v>
      </c>
      <c r="C139" s="27" t="s">
        <v>307</v>
      </c>
      <c r="D139" s="23" t="s">
        <v>31</v>
      </c>
      <c r="E139" s="26" t="s">
        <v>162</v>
      </c>
      <c r="F139" s="28">
        <v>35</v>
      </c>
      <c r="G139" s="29">
        <v>220</v>
      </c>
      <c r="H139" s="29">
        <v>30</v>
      </c>
      <c r="I139" s="28">
        <v>1050</v>
      </c>
      <c r="J139" s="25">
        <f t="shared" si="8"/>
        <v>525</v>
      </c>
      <c r="K139" s="25">
        <f t="shared" si="9"/>
        <v>525</v>
      </c>
    </row>
    <row r="140" s="3" customFormat="1" ht="19" customHeight="1" spans="1:11">
      <c r="A140" s="22">
        <v>136</v>
      </c>
      <c r="B140" s="26" t="s">
        <v>308</v>
      </c>
      <c r="C140" s="27" t="s">
        <v>307</v>
      </c>
      <c r="D140" s="23" t="s">
        <v>31</v>
      </c>
      <c r="E140" s="26" t="s">
        <v>162</v>
      </c>
      <c r="F140" s="28">
        <v>37</v>
      </c>
      <c r="G140" s="29">
        <v>220</v>
      </c>
      <c r="H140" s="29">
        <v>30</v>
      </c>
      <c r="I140" s="28">
        <v>1110</v>
      </c>
      <c r="J140" s="25">
        <f t="shared" si="8"/>
        <v>555</v>
      </c>
      <c r="K140" s="25">
        <f t="shared" si="9"/>
        <v>555</v>
      </c>
    </row>
    <row r="141" s="3" customFormat="1" ht="19" customHeight="1" spans="1:11">
      <c r="A141" s="22">
        <v>137</v>
      </c>
      <c r="B141" s="26" t="s">
        <v>309</v>
      </c>
      <c r="C141" s="27" t="s">
        <v>307</v>
      </c>
      <c r="D141" s="23" t="s">
        <v>31</v>
      </c>
      <c r="E141" s="26" t="s">
        <v>162</v>
      </c>
      <c r="F141" s="28">
        <v>38</v>
      </c>
      <c r="G141" s="29">
        <v>220</v>
      </c>
      <c r="H141" s="29">
        <v>30</v>
      </c>
      <c r="I141" s="28">
        <v>1140</v>
      </c>
      <c r="J141" s="25">
        <f t="shared" si="8"/>
        <v>570</v>
      </c>
      <c r="K141" s="25">
        <f t="shared" si="9"/>
        <v>570</v>
      </c>
    </row>
    <row r="142" s="3" customFormat="1" ht="19" customHeight="1" spans="1:11">
      <c r="A142" s="22">
        <v>138</v>
      </c>
      <c r="B142" s="26" t="s">
        <v>310</v>
      </c>
      <c r="C142" s="27" t="s">
        <v>307</v>
      </c>
      <c r="D142" s="23" t="s">
        <v>31</v>
      </c>
      <c r="E142" s="26" t="s">
        <v>162</v>
      </c>
      <c r="F142" s="28">
        <v>40</v>
      </c>
      <c r="G142" s="29">
        <v>220</v>
      </c>
      <c r="H142" s="29">
        <v>30</v>
      </c>
      <c r="I142" s="28">
        <v>1200</v>
      </c>
      <c r="J142" s="25">
        <f t="shared" si="8"/>
        <v>600</v>
      </c>
      <c r="K142" s="25">
        <f t="shared" si="9"/>
        <v>600</v>
      </c>
    </row>
    <row r="143" s="3" customFormat="1" ht="19" customHeight="1" spans="1:11">
      <c r="A143" s="22">
        <v>139</v>
      </c>
      <c r="B143" s="26" t="s">
        <v>311</v>
      </c>
      <c r="C143" s="27" t="s">
        <v>307</v>
      </c>
      <c r="D143" s="23" t="s">
        <v>31</v>
      </c>
      <c r="E143" s="26" t="s">
        <v>162</v>
      </c>
      <c r="F143" s="28">
        <v>40</v>
      </c>
      <c r="G143" s="29">
        <v>220</v>
      </c>
      <c r="H143" s="29">
        <v>30</v>
      </c>
      <c r="I143" s="28">
        <v>1200</v>
      </c>
      <c r="J143" s="25">
        <f t="shared" si="8"/>
        <v>600</v>
      </c>
      <c r="K143" s="25">
        <f t="shared" si="9"/>
        <v>600</v>
      </c>
    </row>
    <row r="144" s="3" customFormat="1" ht="19" customHeight="1" spans="1:11">
      <c r="A144" s="22">
        <v>140</v>
      </c>
      <c r="B144" s="26" t="s">
        <v>312</v>
      </c>
      <c r="C144" s="27" t="s">
        <v>307</v>
      </c>
      <c r="D144" s="23" t="s">
        <v>31</v>
      </c>
      <c r="E144" s="26" t="s">
        <v>162</v>
      </c>
      <c r="F144" s="28">
        <v>40</v>
      </c>
      <c r="G144" s="29">
        <v>220</v>
      </c>
      <c r="H144" s="29">
        <v>30</v>
      </c>
      <c r="I144" s="28">
        <v>1200</v>
      </c>
      <c r="J144" s="25">
        <f t="shared" si="8"/>
        <v>600</v>
      </c>
      <c r="K144" s="25">
        <f t="shared" si="9"/>
        <v>600</v>
      </c>
    </row>
    <row r="145" s="3" customFormat="1" ht="19" customHeight="1" spans="1:11">
      <c r="A145" s="22">
        <v>141</v>
      </c>
      <c r="B145" s="26" t="s">
        <v>313</v>
      </c>
      <c r="C145" s="27" t="s">
        <v>307</v>
      </c>
      <c r="D145" s="23" t="s">
        <v>31</v>
      </c>
      <c r="E145" s="26" t="s">
        <v>162</v>
      </c>
      <c r="F145" s="28">
        <v>40</v>
      </c>
      <c r="G145" s="29">
        <v>220</v>
      </c>
      <c r="H145" s="29">
        <v>30</v>
      </c>
      <c r="I145" s="28">
        <v>1200</v>
      </c>
      <c r="J145" s="25">
        <f t="shared" si="8"/>
        <v>600</v>
      </c>
      <c r="K145" s="25">
        <f t="shared" si="9"/>
        <v>600</v>
      </c>
    </row>
    <row r="146" s="3" customFormat="1" ht="19" customHeight="1" spans="1:11">
      <c r="A146" s="22">
        <v>142</v>
      </c>
      <c r="B146" s="26" t="s">
        <v>314</v>
      </c>
      <c r="C146" s="27" t="s">
        <v>307</v>
      </c>
      <c r="D146" s="23" t="s">
        <v>31</v>
      </c>
      <c r="E146" s="26" t="s">
        <v>162</v>
      </c>
      <c r="F146" s="28">
        <v>40</v>
      </c>
      <c r="G146" s="29">
        <v>220</v>
      </c>
      <c r="H146" s="29">
        <v>30</v>
      </c>
      <c r="I146" s="28">
        <v>1200</v>
      </c>
      <c r="J146" s="25">
        <f t="shared" si="8"/>
        <v>600</v>
      </c>
      <c r="K146" s="25">
        <f t="shared" si="9"/>
        <v>600</v>
      </c>
    </row>
    <row r="147" s="3" customFormat="1" ht="19" customHeight="1" spans="1:11">
      <c r="A147" s="22">
        <v>143</v>
      </c>
      <c r="B147" s="26" t="s">
        <v>315</v>
      </c>
      <c r="C147" s="27" t="s">
        <v>307</v>
      </c>
      <c r="D147" s="23" t="s">
        <v>31</v>
      </c>
      <c r="E147" s="26" t="s">
        <v>162</v>
      </c>
      <c r="F147" s="28">
        <v>41</v>
      </c>
      <c r="G147" s="29">
        <v>220</v>
      </c>
      <c r="H147" s="29">
        <v>30</v>
      </c>
      <c r="I147" s="28">
        <v>1230</v>
      </c>
      <c r="J147" s="25">
        <f t="shared" si="8"/>
        <v>615</v>
      </c>
      <c r="K147" s="25">
        <f t="shared" si="9"/>
        <v>615</v>
      </c>
    </row>
    <row r="148" s="3" customFormat="1" ht="19" customHeight="1" spans="1:11">
      <c r="A148" s="22">
        <v>144</v>
      </c>
      <c r="B148" s="26" t="s">
        <v>316</v>
      </c>
      <c r="C148" s="27" t="s">
        <v>307</v>
      </c>
      <c r="D148" s="23" t="s">
        <v>31</v>
      </c>
      <c r="E148" s="26" t="s">
        <v>162</v>
      </c>
      <c r="F148" s="28">
        <v>41</v>
      </c>
      <c r="G148" s="29">
        <v>220</v>
      </c>
      <c r="H148" s="29">
        <v>30</v>
      </c>
      <c r="I148" s="28">
        <v>1230</v>
      </c>
      <c r="J148" s="25">
        <f t="shared" si="8"/>
        <v>615</v>
      </c>
      <c r="K148" s="25">
        <f t="shared" si="9"/>
        <v>615</v>
      </c>
    </row>
    <row r="149" s="3" customFormat="1" ht="19" customHeight="1" spans="1:11">
      <c r="A149" s="22">
        <v>145</v>
      </c>
      <c r="B149" s="26" t="s">
        <v>317</v>
      </c>
      <c r="C149" s="27" t="s">
        <v>307</v>
      </c>
      <c r="D149" s="23" t="s">
        <v>31</v>
      </c>
      <c r="E149" s="26" t="s">
        <v>162</v>
      </c>
      <c r="F149" s="28">
        <v>41</v>
      </c>
      <c r="G149" s="29">
        <v>220</v>
      </c>
      <c r="H149" s="29">
        <v>30</v>
      </c>
      <c r="I149" s="28">
        <v>1230</v>
      </c>
      <c r="J149" s="25">
        <f t="shared" si="8"/>
        <v>615</v>
      </c>
      <c r="K149" s="25">
        <f t="shared" si="9"/>
        <v>615</v>
      </c>
    </row>
    <row r="150" s="3" customFormat="1" ht="19" customHeight="1" spans="1:11">
      <c r="A150" s="22">
        <v>146</v>
      </c>
      <c r="B150" s="26" t="s">
        <v>318</v>
      </c>
      <c r="C150" s="27" t="s">
        <v>307</v>
      </c>
      <c r="D150" s="23" t="s">
        <v>31</v>
      </c>
      <c r="E150" s="26" t="s">
        <v>162</v>
      </c>
      <c r="F150" s="28">
        <v>42</v>
      </c>
      <c r="G150" s="29">
        <v>220</v>
      </c>
      <c r="H150" s="29">
        <v>30</v>
      </c>
      <c r="I150" s="28">
        <v>1260</v>
      </c>
      <c r="J150" s="25">
        <f t="shared" si="8"/>
        <v>630</v>
      </c>
      <c r="K150" s="25">
        <f t="shared" si="9"/>
        <v>630</v>
      </c>
    </row>
    <row r="151" s="3" customFormat="1" ht="19" customHeight="1" spans="1:11">
      <c r="A151" s="22">
        <v>147</v>
      </c>
      <c r="B151" s="26" t="s">
        <v>319</v>
      </c>
      <c r="C151" s="27" t="s">
        <v>307</v>
      </c>
      <c r="D151" s="23" t="s">
        <v>31</v>
      </c>
      <c r="E151" s="26" t="s">
        <v>162</v>
      </c>
      <c r="F151" s="28">
        <v>42</v>
      </c>
      <c r="G151" s="29">
        <v>220</v>
      </c>
      <c r="H151" s="29">
        <v>30</v>
      </c>
      <c r="I151" s="28">
        <v>1260</v>
      </c>
      <c r="J151" s="25">
        <f t="shared" si="8"/>
        <v>630</v>
      </c>
      <c r="K151" s="25">
        <f t="shared" si="9"/>
        <v>630</v>
      </c>
    </row>
    <row r="152" s="3" customFormat="1" ht="19" customHeight="1" spans="1:11">
      <c r="A152" s="22">
        <v>148</v>
      </c>
      <c r="B152" s="26" t="s">
        <v>320</v>
      </c>
      <c r="C152" s="27" t="s">
        <v>307</v>
      </c>
      <c r="D152" s="23" t="s">
        <v>31</v>
      </c>
      <c r="E152" s="26" t="s">
        <v>162</v>
      </c>
      <c r="F152" s="28">
        <v>42</v>
      </c>
      <c r="G152" s="29">
        <v>220</v>
      </c>
      <c r="H152" s="29">
        <v>30</v>
      </c>
      <c r="I152" s="28">
        <v>1260</v>
      </c>
      <c r="J152" s="25">
        <f t="shared" si="8"/>
        <v>630</v>
      </c>
      <c r="K152" s="25">
        <f t="shared" si="9"/>
        <v>630</v>
      </c>
    </row>
    <row r="153" s="3" customFormat="1" ht="19" customHeight="1" spans="1:11">
      <c r="A153" s="22">
        <v>149</v>
      </c>
      <c r="B153" s="26" t="s">
        <v>321</v>
      </c>
      <c r="C153" s="27" t="s">
        <v>307</v>
      </c>
      <c r="D153" s="23" t="s">
        <v>31</v>
      </c>
      <c r="E153" s="26" t="s">
        <v>162</v>
      </c>
      <c r="F153" s="28">
        <v>42</v>
      </c>
      <c r="G153" s="29">
        <v>220</v>
      </c>
      <c r="H153" s="29">
        <v>30</v>
      </c>
      <c r="I153" s="28">
        <v>1260</v>
      </c>
      <c r="J153" s="25">
        <f t="shared" si="8"/>
        <v>630</v>
      </c>
      <c r="K153" s="25">
        <f t="shared" si="9"/>
        <v>630</v>
      </c>
    </row>
    <row r="154" s="3" customFormat="1" ht="19" customHeight="1" spans="1:11">
      <c r="A154" s="22">
        <v>150</v>
      </c>
      <c r="B154" s="26" t="s">
        <v>322</v>
      </c>
      <c r="C154" s="27" t="s">
        <v>307</v>
      </c>
      <c r="D154" s="23" t="s">
        <v>31</v>
      </c>
      <c r="E154" s="26" t="s">
        <v>162</v>
      </c>
      <c r="F154" s="28">
        <v>42</v>
      </c>
      <c r="G154" s="29">
        <v>220</v>
      </c>
      <c r="H154" s="29">
        <v>30</v>
      </c>
      <c r="I154" s="28">
        <v>1260</v>
      </c>
      <c r="J154" s="25">
        <f t="shared" si="8"/>
        <v>630</v>
      </c>
      <c r="K154" s="25">
        <f t="shared" si="9"/>
        <v>630</v>
      </c>
    </row>
    <row r="155" s="3" customFormat="1" ht="19" customHeight="1" spans="1:11">
      <c r="A155" s="22">
        <v>151</v>
      </c>
      <c r="B155" s="26" t="s">
        <v>323</v>
      </c>
      <c r="C155" s="27" t="s">
        <v>307</v>
      </c>
      <c r="D155" s="23" t="s">
        <v>31</v>
      </c>
      <c r="E155" s="26" t="s">
        <v>162</v>
      </c>
      <c r="F155" s="28">
        <v>42</v>
      </c>
      <c r="G155" s="29">
        <v>220</v>
      </c>
      <c r="H155" s="29">
        <v>30</v>
      </c>
      <c r="I155" s="28">
        <v>1260</v>
      </c>
      <c r="J155" s="25">
        <f t="shared" si="8"/>
        <v>630</v>
      </c>
      <c r="K155" s="25">
        <f t="shared" si="9"/>
        <v>630</v>
      </c>
    </row>
    <row r="156" s="3" customFormat="1" ht="19" customHeight="1" spans="1:11">
      <c r="A156" s="22">
        <v>152</v>
      </c>
      <c r="B156" s="26" t="s">
        <v>324</v>
      </c>
      <c r="C156" s="27" t="s">
        <v>307</v>
      </c>
      <c r="D156" s="23" t="s">
        <v>31</v>
      </c>
      <c r="E156" s="26" t="s">
        <v>162</v>
      </c>
      <c r="F156" s="28">
        <v>43</v>
      </c>
      <c r="G156" s="29">
        <v>220</v>
      </c>
      <c r="H156" s="29">
        <v>30</v>
      </c>
      <c r="I156" s="28">
        <v>1290</v>
      </c>
      <c r="J156" s="25">
        <f t="shared" si="8"/>
        <v>645</v>
      </c>
      <c r="K156" s="25">
        <f t="shared" si="9"/>
        <v>645</v>
      </c>
    </row>
    <row r="157" s="3" customFormat="1" ht="19" customHeight="1" spans="1:11">
      <c r="A157" s="22">
        <v>153</v>
      </c>
      <c r="B157" s="26" t="s">
        <v>325</v>
      </c>
      <c r="C157" s="27" t="s">
        <v>307</v>
      </c>
      <c r="D157" s="23" t="s">
        <v>31</v>
      </c>
      <c r="E157" s="26" t="s">
        <v>162</v>
      </c>
      <c r="F157" s="28">
        <v>43</v>
      </c>
      <c r="G157" s="29">
        <v>220</v>
      </c>
      <c r="H157" s="29">
        <v>30</v>
      </c>
      <c r="I157" s="28">
        <v>1290</v>
      </c>
      <c r="J157" s="25">
        <f t="shared" si="8"/>
        <v>645</v>
      </c>
      <c r="K157" s="25">
        <f t="shared" si="9"/>
        <v>645</v>
      </c>
    </row>
    <row r="158" s="3" customFormat="1" ht="19" customHeight="1" spans="1:11">
      <c r="A158" s="22">
        <v>154</v>
      </c>
      <c r="B158" s="26" t="s">
        <v>326</v>
      </c>
      <c r="C158" s="27" t="s">
        <v>307</v>
      </c>
      <c r="D158" s="23" t="s">
        <v>31</v>
      </c>
      <c r="E158" s="26" t="s">
        <v>162</v>
      </c>
      <c r="F158" s="28">
        <v>45</v>
      </c>
      <c r="G158" s="29">
        <v>220</v>
      </c>
      <c r="H158" s="29">
        <v>30</v>
      </c>
      <c r="I158" s="28">
        <v>1350</v>
      </c>
      <c r="J158" s="25">
        <f t="shared" si="8"/>
        <v>675</v>
      </c>
      <c r="K158" s="25">
        <f t="shared" si="9"/>
        <v>675</v>
      </c>
    </row>
    <row r="159" s="3" customFormat="1" ht="19" customHeight="1" spans="1:11">
      <c r="A159" s="22">
        <v>155</v>
      </c>
      <c r="B159" s="26" t="s">
        <v>327</v>
      </c>
      <c r="C159" s="27" t="s">
        <v>307</v>
      </c>
      <c r="D159" s="23" t="s">
        <v>31</v>
      </c>
      <c r="E159" s="26" t="s">
        <v>162</v>
      </c>
      <c r="F159" s="28">
        <v>45</v>
      </c>
      <c r="G159" s="29">
        <v>220</v>
      </c>
      <c r="H159" s="29">
        <v>30</v>
      </c>
      <c r="I159" s="28">
        <v>1350</v>
      </c>
      <c r="J159" s="25">
        <f t="shared" si="8"/>
        <v>675</v>
      </c>
      <c r="K159" s="25">
        <f t="shared" si="9"/>
        <v>675</v>
      </c>
    </row>
    <row r="160" s="3" customFormat="1" ht="19" customHeight="1" spans="1:11">
      <c r="A160" s="22">
        <v>156</v>
      </c>
      <c r="B160" s="26" t="s">
        <v>328</v>
      </c>
      <c r="C160" s="27" t="s">
        <v>307</v>
      </c>
      <c r="D160" s="23" t="s">
        <v>31</v>
      </c>
      <c r="E160" s="26" t="s">
        <v>162</v>
      </c>
      <c r="F160" s="28">
        <v>45</v>
      </c>
      <c r="G160" s="29">
        <v>220</v>
      </c>
      <c r="H160" s="29">
        <v>30</v>
      </c>
      <c r="I160" s="28">
        <v>1350</v>
      </c>
      <c r="J160" s="25">
        <f t="shared" si="8"/>
        <v>675</v>
      </c>
      <c r="K160" s="25">
        <f t="shared" si="9"/>
        <v>675</v>
      </c>
    </row>
    <row r="161" s="3" customFormat="1" ht="19" customHeight="1" spans="1:11">
      <c r="A161" s="22">
        <v>157</v>
      </c>
      <c r="B161" s="26" t="s">
        <v>329</v>
      </c>
      <c r="C161" s="27" t="s">
        <v>307</v>
      </c>
      <c r="D161" s="23" t="s">
        <v>31</v>
      </c>
      <c r="E161" s="26" t="s">
        <v>162</v>
      </c>
      <c r="F161" s="28">
        <v>45</v>
      </c>
      <c r="G161" s="29">
        <v>220</v>
      </c>
      <c r="H161" s="29">
        <v>30</v>
      </c>
      <c r="I161" s="28">
        <v>1350</v>
      </c>
      <c r="J161" s="25">
        <f t="shared" si="8"/>
        <v>675</v>
      </c>
      <c r="K161" s="25">
        <f t="shared" si="9"/>
        <v>675</v>
      </c>
    </row>
    <row r="162" s="3" customFormat="1" ht="19" customHeight="1" spans="1:11">
      <c r="A162" s="22">
        <v>158</v>
      </c>
      <c r="B162" s="26" t="s">
        <v>330</v>
      </c>
      <c r="C162" s="27" t="s">
        <v>307</v>
      </c>
      <c r="D162" s="23" t="s">
        <v>31</v>
      </c>
      <c r="E162" s="26" t="s">
        <v>162</v>
      </c>
      <c r="F162" s="28">
        <v>45</v>
      </c>
      <c r="G162" s="29">
        <v>220</v>
      </c>
      <c r="H162" s="29">
        <v>30</v>
      </c>
      <c r="I162" s="28">
        <v>1350</v>
      </c>
      <c r="J162" s="25">
        <f t="shared" si="8"/>
        <v>675</v>
      </c>
      <c r="K162" s="25">
        <f t="shared" si="9"/>
        <v>675</v>
      </c>
    </row>
    <row r="163" s="3" customFormat="1" ht="19" customHeight="1" spans="1:11">
      <c r="A163" s="22">
        <v>159</v>
      </c>
      <c r="B163" s="26" t="s">
        <v>331</v>
      </c>
      <c r="C163" s="27" t="s">
        <v>307</v>
      </c>
      <c r="D163" s="23" t="s">
        <v>31</v>
      </c>
      <c r="E163" s="26" t="s">
        <v>162</v>
      </c>
      <c r="F163" s="28">
        <v>45</v>
      </c>
      <c r="G163" s="29">
        <v>220</v>
      </c>
      <c r="H163" s="29">
        <v>30</v>
      </c>
      <c r="I163" s="28">
        <v>1350</v>
      </c>
      <c r="J163" s="25">
        <f t="shared" si="8"/>
        <v>675</v>
      </c>
      <c r="K163" s="25">
        <f t="shared" si="9"/>
        <v>675</v>
      </c>
    </row>
    <row r="164" s="3" customFormat="1" ht="19" customHeight="1" spans="1:11">
      <c r="A164" s="22">
        <v>160</v>
      </c>
      <c r="B164" s="26" t="s">
        <v>332</v>
      </c>
      <c r="C164" s="27" t="s">
        <v>307</v>
      </c>
      <c r="D164" s="23" t="s">
        <v>31</v>
      </c>
      <c r="E164" s="26" t="s">
        <v>162</v>
      </c>
      <c r="F164" s="28">
        <v>46</v>
      </c>
      <c r="G164" s="29">
        <v>220</v>
      </c>
      <c r="H164" s="29">
        <v>30</v>
      </c>
      <c r="I164" s="28">
        <v>1380</v>
      </c>
      <c r="J164" s="25">
        <f t="shared" si="8"/>
        <v>690</v>
      </c>
      <c r="K164" s="25">
        <f t="shared" si="9"/>
        <v>690</v>
      </c>
    </row>
    <row r="165" s="3" customFormat="1" ht="19" customHeight="1" spans="1:11">
      <c r="A165" s="22">
        <v>161</v>
      </c>
      <c r="B165" s="26" t="s">
        <v>333</v>
      </c>
      <c r="C165" s="27" t="s">
        <v>307</v>
      </c>
      <c r="D165" s="23" t="s">
        <v>31</v>
      </c>
      <c r="E165" s="26" t="s">
        <v>162</v>
      </c>
      <c r="F165" s="28">
        <v>48</v>
      </c>
      <c r="G165" s="29">
        <v>220</v>
      </c>
      <c r="H165" s="29">
        <v>30</v>
      </c>
      <c r="I165" s="28">
        <v>1440</v>
      </c>
      <c r="J165" s="25">
        <f t="shared" si="8"/>
        <v>720</v>
      </c>
      <c r="K165" s="25">
        <f t="shared" si="9"/>
        <v>720</v>
      </c>
    </row>
    <row r="166" s="3" customFormat="1" ht="19" customHeight="1" spans="1:11">
      <c r="A166" s="22">
        <v>162</v>
      </c>
      <c r="B166" s="26" t="s">
        <v>334</v>
      </c>
      <c r="C166" s="27" t="s">
        <v>307</v>
      </c>
      <c r="D166" s="23" t="s">
        <v>31</v>
      </c>
      <c r="E166" s="26" t="s">
        <v>162</v>
      </c>
      <c r="F166" s="28">
        <v>48</v>
      </c>
      <c r="G166" s="29">
        <v>220</v>
      </c>
      <c r="H166" s="29">
        <v>30</v>
      </c>
      <c r="I166" s="28">
        <v>1440</v>
      </c>
      <c r="J166" s="25">
        <f t="shared" ref="J166:J185" si="10">I166*0.5</f>
        <v>720</v>
      </c>
      <c r="K166" s="25">
        <f t="shared" ref="K166:K185" si="11">I166*0.5</f>
        <v>720</v>
      </c>
    </row>
    <row r="167" s="3" customFormat="1" ht="19" customHeight="1" spans="1:11">
      <c r="A167" s="22">
        <v>163</v>
      </c>
      <c r="B167" s="26" t="s">
        <v>335</v>
      </c>
      <c r="C167" s="27" t="s">
        <v>307</v>
      </c>
      <c r="D167" s="23" t="s">
        <v>31</v>
      </c>
      <c r="E167" s="26" t="s">
        <v>162</v>
      </c>
      <c r="F167" s="28">
        <v>48</v>
      </c>
      <c r="G167" s="29">
        <v>220</v>
      </c>
      <c r="H167" s="29">
        <v>30</v>
      </c>
      <c r="I167" s="28">
        <v>1440</v>
      </c>
      <c r="J167" s="25">
        <f t="shared" si="10"/>
        <v>720</v>
      </c>
      <c r="K167" s="25">
        <f t="shared" si="11"/>
        <v>720</v>
      </c>
    </row>
    <row r="168" s="3" customFormat="1" ht="19" customHeight="1" spans="1:11">
      <c r="A168" s="22">
        <v>164</v>
      </c>
      <c r="B168" s="26" t="s">
        <v>336</v>
      </c>
      <c r="C168" s="27" t="s">
        <v>307</v>
      </c>
      <c r="D168" s="23" t="s">
        <v>31</v>
      </c>
      <c r="E168" s="26" t="s">
        <v>162</v>
      </c>
      <c r="F168" s="28">
        <v>48</v>
      </c>
      <c r="G168" s="29">
        <v>220</v>
      </c>
      <c r="H168" s="29">
        <v>30</v>
      </c>
      <c r="I168" s="28">
        <v>1440</v>
      </c>
      <c r="J168" s="25">
        <f t="shared" si="10"/>
        <v>720</v>
      </c>
      <c r="K168" s="25">
        <f t="shared" si="11"/>
        <v>720</v>
      </c>
    </row>
    <row r="169" s="3" customFormat="1" ht="19" customHeight="1" spans="1:11">
      <c r="A169" s="22">
        <v>165</v>
      </c>
      <c r="B169" s="26" t="s">
        <v>337</v>
      </c>
      <c r="C169" s="27" t="s">
        <v>307</v>
      </c>
      <c r="D169" s="23" t="s">
        <v>31</v>
      </c>
      <c r="E169" s="26" t="s">
        <v>162</v>
      </c>
      <c r="F169" s="28">
        <v>48</v>
      </c>
      <c r="G169" s="29">
        <v>220</v>
      </c>
      <c r="H169" s="29">
        <v>30</v>
      </c>
      <c r="I169" s="28">
        <v>1440</v>
      </c>
      <c r="J169" s="25">
        <f t="shared" si="10"/>
        <v>720</v>
      </c>
      <c r="K169" s="25">
        <f t="shared" si="11"/>
        <v>720</v>
      </c>
    </row>
    <row r="170" s="3" customFormat="1" ht="19" customHeight="1" spans="1:11">
      <c r="A170" s="22">
        <v>166</v>
      </c>
      <c r="B170" s="26" t="s">
        <v>338</v>
      </c>
      <c r="C170" s="27" t="s">
        <v>307</v>
      </c>
      <c r="D170" s="23" t="s">
        <v>31</v>
      </c>
      <c r="E170" s="26" t="s">
        <v>162</v>
      </c>
      <c r="F170" s="28">
        <v>48</v>
      </c>
      <c r="G170" s="29">
        <v>220</v>
      </c>
      <c r="H170" s="29">
        <v>30</v>
      </c>
      <c r="I170" s="28">
        <v>1440</v>
      </c>
      <c r="J170" s="25">
        <f t="shared" si="10"/>
        <v>720</v>
      </c>
      <c r="K170" s="25">
        <f t="shared" si="11"/>
        <v>720</v>
      </c>
    </row>
    <row r="171" s="3" customFormat="1" ht="19" customHeight="1" spans="1:11">
      <c r="A171" s="22">
        <v>167</v>
      </c>
      <c r="B171" s="26" t="s">
        <v>339</v>
      </c>
      <c r="C171" s="27" t="s">
        <v>307</v>
      </c>
      <c r="D171" s="23" t="s">
        <v>31</v>
      </c>
      <c r="E171" s="26" t="s">
        <v>162</v>
      </c>
      <c r="F171" s="28">
        <v>49</v>
      </c>
      <c r="G171" s="29">
        <v>220</v>
      </c>
      <c r="H171" s="29">
        <v>30</v>
      </c>
      <c r="I171" s="28">
        <v>1470</v>
      </c>
      <c r="J171" s="25">
        <f t="shared" si="10"/>
        <v>735</v>
      </c>
      <c r="K171" s="25">
        <f t="shared" si="11"/>
        <v>735</v>
      </c>
    </row>
    <row r="172" s="3" customFormat="1" ht="19" customHeight="1" spans="1:11">
      <c r="A172" s="22">
        <v>168</v>
      </c>
      <c r="B172" s="26" t="s">
        <v>340</v>
      </c>
      <c r="C172" s="27" t="s">
        <v>307</v>
      </c>
      <c r="D172" s="23" t="s">
        <v>31</v>
      </c>
      <c r="E172" s="26" t="s">
        <v>162</v>
      </c>
      <c r="F172" s="28">
        <v>49</v>
      </c>
      <c r="G172" s="29">
        <v>220</v>
      </c>
      <c r="H172" s="29">
        <v>30</v>
      </c>
      <c r="I172" s="28">
        <v>1470</v>
      </c>
      <c r="J172" s="25">
        <f t="shared" si="10"/>
        <v>735</v>
      </c>
      <c r="K172" s="25">
        <f t="shared" si="11"/>
        <v>735</v>
      </c>
    </row>
    <row r="173" s="3" customFormat="1" ht="19" customHeight="1" spans="1:11">
      <c r="A173" s="22">
        <v>169</v>
      </c>
      <c r="B173" s="26" t="s">
        <v>341</v>
      </c>
      <c r="C173" s="27" t="s">
        <v>307</v>
      </c>
      <c r="D173" s="23" t="s">
        <v>31</v>
      </c>
      <c r="E173" s="26" t="s">
        <v>162</v>
      </c>
      <c r="F173" s="28">
        <v>49</v>
      </c>
      <c r="G173" s="29">
        <v>220</v>
      </c>
      <c r="H173" s="29">
        <v>30</v>
      </c>
      <c r="I173" s="28">
        <v>1470</v>
      </c>
      <c r="J173" s="25">
        <f t="shared" si="10"/>
        <v>735</v>
      </c>
      <c r="K173" s="25">
        <f t="shared" si="11"/>
        <v>735</v>
      </c>
    </row>
    <row r="174" s="3" customFormat="1" ht="19" customHeight="1" spans="1:11">
      <c r="A174" s="22">
        <v>170</v>
      </c>
      <c r="B174" s="26" t="s">
        <v>342</v>
      </c>
      <c r="C174" s="27" t="s">
        <v>307</v>
      </c>
      <c r="D174" s="23" t="s">
        <v>31</v>
      </c>
      <c r="E174" s="26" t="s">
        <v>162</v>
      </c>
      <c r="F174" s="28">
        <v>200</v>
      </c>
      <c r="G174" s="29">
        <v>200</v>
      </c>
      <c r="H174" s="29">
        <v>24</v>
      </c>
      <c r="I174" s="28">
        <v>4800</v>
      </c>
      <c r="J174" s="25">
        <f t="shared" si="10"/>
        <v>2400</v>
      </c>
      <c r="K174" s="25">
        <f t="shared" si="11"/>
        <v>2400</v>
      </c>
    </row>
    <row r="175" s="3" customFormat="1" ht="19" customHeight="1" spans="1:11">
      <c r="A175" s="22">
        <v>171</v>
      </c>
      <c r="B175" s="26" t="s">
        <v>343</v>
      </c>
      <c r="C175" s="27" t="s">
        <v>307</v>
      </c>
      <c r="D175" s="23" t="s">
        <v>31</v>
      </c>
      <c r="E175" s="26" t="s">
        <v>162</v>
      </c>
      <c r="F175" s="28">
        <v>540</v>
      </c>
      <c r="G175" s="29">
        <v>200</v>
      </c>
      <c r="H175" s="29">
        <v>24</v>
      </c>
      <c r="I175" s="28">
        <v>12960</v>
      </c>
      <c r="J175" s="25">
        <f t="shared" si="10"/>
        <v>6480</v>
      </c>
      <c r="K175" s="25">
        <f t="shared" si="11"/>
        <v>6480</v>
      </c>
    </row>
    <row r="176" s="3" customFormat="1" ht="19" customHeight="1" spans="1:11">
      <c r="A176" s="22">
        <v>172</v>
      </c>
      <c r="B176" s="26" t="s">
        <v>344</v>
      </c>
      <c r="C176" s="27" t="s">
        <v>307</v>
      </c>
      <c r="D176" s="23" t="s">
        <v>31</v>
      </c>
      <c r="E176" s="26" t="s">
        <v>162</v>
      </c>
      <c r="F176" s="28">
        <v>560</v>
      </c>
      <c r="G176" s="29">
        <v>200</v>
      </c>
      <c r="H176" s="29">
        <v>24</v>
      </c>
      <c r="I176" s="28">
        <v>13440</v>
      </c>
      <c r="J176" s="25">
        <f t="shared" si="10"/>
        <v>6720</v>
      </c>
      <c r="K176" s="25">
        <f t="shared" si="11"/>
        <v>6720</v>
      </c>
    </row>
    <row r="177" s="3" customFormat="1" ht="19" customHeight="1" spans="1:13">
      <c r="A177" s="22">
        <v>173</v>
      </c>
      <c r="B177" s="26" t="s">
        <v>345</v>
      </c>
      <c r="C177" s="27" t="s">
        <v>307</v>
      </c>
      <c r="D177" s="23" t="s">
        <v>31</v>
      </c>
      <c r="E177" s="26" t="s">
        <v>162</v>
      </c>
      <c r="F177" s="28">
        <v>660</v>
      </c>
      <c r="G177" s="29">
        <v>200</v>
      </c>
      <c r="H177" s="29">
        <v>24</v>
      </c>
      <c r="I177" s="28">
        <v>15840</v>
      </c>
      <c r="J177" s="25">
        <f t="shared" si="10"/>
        <v>7920</v>
      </c>
      <c r="K177" s="25">
        <f t="shared" si="11"/>
        <v>7920</v>
      </c>
    </row>
    <row r="178" s="3" customFormat="1" ht="19" customHeight="1" spans="1:13">
      <c r="A178" s="22">
        <v>174</v>
      </c>
      <c r="B178" s="26" t="s">
        <v>346</v>
      </c>
      <c r="C178" s="27" t="s">
        <v>180</v>
      </c>
      <c r="D178" s="23" t="s">
        <v>31</v>
      </c>
      <c r="E178" s="26" t="s">
        <v>162</v>
      </c>
      <c r="F178" s="28">
        <v>52.07</v>
      </c>
      <c r="G178" s="29">
        <v>155</v>
      </c>
      <c r="H178" s="29">
        <v>24</v>
      </c>
      <c r="I178" s="28">
        <v>1249.68</v>
      </c>
      <c r="J178" s="25">
        <f t="shared" si="10"/>
        <v>624.84</v>
      </c>
      <c r="K178" s="25">
        <f t="shared" si="11"/>
        <v>624.84</v>
      </c>
    </row>
    <row r="179" s="3" customFormat="1" ht="19" customHeight="1" spans="1:13">
      <c r="A179" s="22">
        <v>175</v>
      </c>
      <c r="B179" s="26" t="s">
        <v>347</v>
      </c>
      <c r="C179" s="27" t="s">
        <v>243</v>
      </c>
      <c r="D179" s="23" t="s">
        <v>31</v>
      </c>
      <c r="E179" s="26" t="s">
        <v>162</v>
      </c>
      <c r="F179" s="28">
        <v>162.26</v>
      </c>
      <c r="G179" s="29">
        <v>155</v>
      </c>
      <c r="H179" s="29">
        <v>24</v>
      </c>
      <c r="I179" s="28">
        <v>3894.24</v>
      </c>
      <c r="J179" s="25">
        <f t="shared" si="10"/>
        <v>1947.12</v>
      </c>
      <c r="K179" s="25">
        <f t="shared" si="11"/>
        <v>1947.12</v>
      </c>
    </row>
    <row r="180" s="3" customFormat="1" ht="19" customHeight="1" spans="1:13">
      <c r="A180" s="22">
        <v>176</v>
      </c>
      <c r="B180" s="26" t="s">
        <v>348</v>
      </c>
      <c r="C180" s="27" t="s">
        <v>349</v>
      </c>
      <c r="D180" s="23" t="s">
        <v>31</v>
      </c>
      <c r="E180" s="26" t="s">
        <v>162</v>
      </c>
      <c r="F180" s="28">
        <v>166.95</v>
      </c>
      <c r="G180" s="29">
        <v>155</v>
      </c>
      <c r="H180" s="29">
        <v>24</v>
      </c>
      <c r="I180" s="28">
        <v>4006.8</v>
      </c>
      <c r="J180" s="25">
        <f t="shared" si="10"/>
        <v>2003.4</v>
      </c>
      <c r="K180" s="25">
        <f t="shared" si="11"/>
        <v>2003.4</v>
      </c>
    </row>
    <row r="181" s="3" customFormat="1" ht="19" customHeight="1" spans="1:13">
      <c r="A181" s="22">
        <v>177</v>
      </c>
      <c r="B181" s="26" t="s">
        <v>350</v>
      </c>
      <c r="C181" s="27" t="s">
        <v>351</v>
      </c>
      <c r="D181" s="23" t="s">
        <v>31</v>
      </c>
      <c r="E181" s="26" t="s">
        <v>162</v>
      </c>
      <c r="F181" s="28">
        <v>683.56</v>
      </c>
      <c r="G181" s="29">
        <v>155</v>
      </c>
      <c r="H181" s="29">
        <v>24</v>
      </c>
      <c r="I181" s="28">
        <v>16405.44</v>
      </c>
      <c r="J181" s="25">
        <f t="shared" si="10"/>
        <v>8202.72</v>
      </c>
      <c r="K181" s="25">
        <f t="shared" si="11"/>
        <v>8202.72</v>
      </c>
    </row>
    <row r="182" s="3" customFormat="1" ht="19" customHeight="1" spans="1:13">
      <c r="A182" s="22">
        <v>178</v>
      </c>
      <c r="B182" s="26" t="s">
        <v>352</v>
      </c>
      <c r="C182" s="27" t="s">
        <v>353</v>
      </c>
      <c r="D182" s="23" t="s">
        <v>31</v>
      </c>
      <c r="E182" s="26" t="s">
        <v>162</v>
      </c>
      <c r="F182" s="28">
        <v>560.34</v>
      </c>
      <c r="G182" s="29">
        <v>155</v>
      </c>
      <c r="H182" s="29">
        <v>24</v>
      </c>
      <c r="I182" s="28">
        <v>13448.16</v>
      </c>
      <c r="J182" s="25">
        <f t="shared" si="10"/>
        <v>6724.08</v>
      </c>
      <c r="K182" s="25">
        <f t="shared" si="11"/>
        <v>6724.08</v>
      </c>
    </row>
    <row r="183" s="3" customFormat="1" ht="19" customHeight="1" spans="1:13">
      <c r="A183" s="22">
        <v>179</v>
      </c>
      <c r="B183" s="26" t="s">
        <v>354</v>
      </c>
      <c r="C183" s="27" t="s">
        <v>355</v>
      </c>
      <c r="D183" s="23" t="s">
        <v>31</v>
      </c>
      <c r="E183" s="26" t="s">
        <v>162</v>
      </c>
      <c r="F183" s="28">
        <v>260.35</v>
      </c>
      <c r="G183" s="29">
        <v>155</v>
      </c>
      <c r="H183" s="29">
        <v>24</v>
      </c>
      <c r="I183" s="28">
        <v>6248.4</v>
      </c>
      <c r="J183" s="25">
        <f t="shared" si="10"/>
        <v>3124.2</v>
      </c>
      <c r="K183" s="25">
        <f t="shared" si="11"/>
        <v>3124.2</v>
      </c>
    </row>
    <row r="184" s="3" customFormat="1" ht="19" customHeight="1" spans="1:13">
      <c r="A184" s="22">
        <v>180</v>
      </c>
      <c r="B184" s="26" t="s">
        <v>356</v>
      </c>
      <c r="C184" s="27" t="s">
        <v>357</v>
      </c>
      <c r="D184" s="23" t="s">
        <v>31</v>
      </c>
      <c r="E184" s="26" t="s">
        <v>162</v>
      </c>
      <c r="F184" s="28">
        <v>369.03</v>
      </c>
      <c r="G184" s="29">
        <v>155</v>
      </c>
      <c r="H184" s="29">
        <v>24</v>
      </c>
      <c r="I184" s="28">
        <v>8856.72</v>
      </c>
      <c r="J184" s="25">
        <f t="shared" si="10"/>
        <v>4428.36</v>
      </c>
      <c r="K184" s="25">
        <f t="shared" si="11"/>
        <v>4428.36</v>
      </c>
    </row>
    <row r="185" s="3" customFormat="1" ht="19" customHeight="1" spans="1:13">
      <c r="A185" s="22">
        <v>181</v>
      </c>
      <c r="B185" s="26" t="s">
        <v>358</v>
      </c>
      <c r="C185" s="27" t="s">
        <v>359</v>
      </c>
      <c r="D185" s="23" t="s">
        <v>31</v>
      </c>
      <c r="E185" s="26" t="s">
        <v>162</v>
      </c>
      <c r="F185" s="28">
        <v>349.78</v>
      </c>
      <c r="G185" s="29">
        <v>155</v>
      </c>
      <c r="H185" s="29">
        <v>24</v>
      </c>
      <c r="I185" s="28">
        <v>8394.72</v>
      </c>
      <c r="J185" s="25">
        <f t="shared" si="10"/>
        <v>4197.36</v>
      </c>
      <c r="K185" s="25">
        <f t="shared" si="11"/>
        <v>4197.36</v>
      </c>
    </row>
    <row r="186" s="4" customFormat="1" ht="19" customHeight="1" spans="1:13">
      <c r="A186" s="22"/>
      <c r="B186" s="18" t="s">
        <v>26</v>
      </c>
      <c r="C186" s="30"/>
      <c r="D186" s="30"/>
      <c r="E186" s="30"/>
      <c r="F186" s="21">
        <f>SUM(F5:F185)</f>
        <v>11540.75</v>
      </c>
      <c r="G186" s="29"/>
      <c r="H186" s="21"/>
      <c r="I186" s="21">
        <f>SUM(I5:I185)</f>
        <v>318836.46</v>
      </c>
      <c r="J186" s="21">
        <f>SUM(J5:J185)</f>
        <v>159418.23</v>
      </c>
      <c r="K186" s="21">
        <f>SUM(K5:K185)</f>
        <v>159418.23</v>
      </c>
      <c r="L186" s="3"/>
      <c r="M186" s="3"/>
    </row>
    <row r="187" s="1" customFormat="1" spans="1:13">
      <c r="B187" s="5"/>
      <c r="C187" s="6"/>
      <c r="D187" s="5"/>
      <c r="E187" s="5"/>
      <c r="F187" s="7"/>
      <c r="I187" s="8"/>
      <c r="J187" s="7"/>
      <c r="K187" s="7"/>
    </row>
    <row r="188" s="1" customFormat="1" spans="1:13">
      <c r="C188" s="31"/>
      <c r="F188" s="7"/>
      <c r="G188" s="32"/>
      <c r="I188" s="8"/>
      <c r="J188" s="7"/>
      <c r="K188" s="7"/>
    </row>
    <row r="189" spans="1:13">
      <c r="G189" s="32"/>
    </row>
    <row r="190" spans="1:13">
      <c r="B190" s="1"/>
      <c r="C190" s="31"/>
      <c r="D190" s="1"/>
      <c r="E190" s="1"/>
    </row>
  </sheetData>
  <mergeCells count="11">
    <mergeCell ref="A1:K1"/>
    <mergeCell ref="I3:K3"/>
    <mergeCell ref="B186:C186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.751388888888889" right="0.751388888888889" top="1" bottom="0.802777777777778" header="0.5" footer="0.5"/>
  <pageSetup paperSize="9" scale="78" fitToHeight="0" pageOrder="overThenDown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Sheet1（原版）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ccmm</cp:lastModifiedBy>
  <dcterms:created xsi:type="dcterms:W3CDTF">2024-06-03T08:02:00Z</dcterms:created>
  <dcterms:modified xsi:type="dcterms:W3CDTF">2026-10-12T16:49:31Z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EE6AD7A97F824590B02CAAF98D075D25_13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